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workbookProtection workbookPassword="F4D7" lockStructure="1"/>
  <bookViews>
    <workbookView xWindow="10185" yWindow="-15" windowWidth="10230" windowHeight="8160" tabRatio="860" firstSheet="8" activeTab="14"/>
  </bookViews>
  <sheets>
    <sheet name="Datos de Ingreso" sheetId="35" r:id="rId1"/>
    <sheet name="HISTÓRICOS" sheetId="18" r:id="rId2"/>
    <sheet name="COND. FINANCIERAS IFIs" sheetId="17" r:id="rId3"/>
    <sheet name="Descripción del Proyecto" sheetId="26" r:id="rId4"/>
    <sheet name="Presupuesto" sheetId="23" r:id="rId5"/>
    <sheet name="Cronograma valorado" sheetId="24" r:id="rId6"/>
    <sheet name="Financiamiento" sheetId="25" r:id="rId7"/>
    <sheet name="Tabla Amortización" sheetId="27" r:id="rId8"/>
    <sheet name="HISTÓRICO DE PRECIOS Y VENTAS" sheetId="36" r:id="rId9"/>
    <sheet name="PRECIOS Y VENTAS PROYECTADOS" sheetId="37" r:id="rId10"/>
    <sheet name="GASTOS ADM. VTAS" sheetId="28" r:id="rId11"/>
    <sheet name="PyG PROYECTADOS" sheetId="30" r:id="rId12"/>
    <sheet name="Modelo de flujo" sheetId="32" r:id="rId13"/>
    <sheet name="Flujo Anual" sheetId="38" r:id="rId14"/>
    <sheet name="Flujo Inversionista" sheetId="39" r:id="rId15"/>
  </sheets>
  <definedNames>
    <definedName name="_1.__VENTAS__COSTO_DE_VENTA__MARGEN_DE_CONTRIBUCION" localSheetId="7">#REF!</definedName>
    <definedName name="_1.__VENTAS__COSTO_DE_VENTA__MARGEN_DE_CONTRIBUCION">#REF!</definedName>
    <definedName name="Anexo_2" localSheetId="7">#REF!</definedName>
    <definedName name="Anexo_2">#REF!</definedName>
    <definedName name="Anexo_3" localSheetId="7">#REF!</definedName>
    <definedName name="Anexo_3">#REF!</definedName>
    <definedName name="Anexo_7" localSheetId="7">#REF!</definedName>
    <definedName name="Anexo_7">#REF!</definedName>
    <definedName name="Anexo_8" localSheetId="7">#REF!</definedName>
    <definedName name="Anexo_8">#REF!</definedName>
    <definedName name="Anexo_9" localSheetId="7">#REF!</definedName>
    <definedName name="Anexo_9">#REF!</definedName>
    <definedName name="Anual">'Tabla Amortización'!$R$9</definedName>
    <definedName name="_xlnm.Print_Area" localSheetId="5">'Cronograma valorado'!$A$2:$BL$34</definedName>
    <definedName name="_xlnm.Print_Area" localSheetId="6">Financiamiento!$A$3:$F$48</definedName>
    <definedName name="_xlnm.Print_Area" localSheetId="7">#REF!</definedName>
    <definedName name="_xlnm.Print_Area">#REF!</definedName>
    <definedName name="Mensual">'Tabla Amortización'!$O$9</definedName>
    <definedName name="SAD" localSheetId="7">#REF!</definedName>
    <definedName name="SAD">#REF!</definedName>
    <definedName name="Semestral">'Tabla Amortización'!$Q$9</definedName>
    <definedName name="_xlnm.Print_Titles" localSheetId="4">Presupuesto!$2:$6</definedName>
    <definedName name="_xlnm.Print_Titles">#N/A</definedName>
    <definedName name="Trimestral">'Tabla Amortización'!$P$9</definedName>
    <definedName name="Vencimiento">'Tabla Amortización'!$S$9:$S$13</definedName>
  </definedNames>
  <calcPr calcId="145621"/>
  <fileRecoveryPr repairLoad="1"/>
</workbook>
</file>

<file path=xl/calcChain.xml><?xml version="1.0" encoding="utf-8"?>
<calcChain xmlns="http://schemas.openxmlformats.org/spreadsheetml/2006/main">
  <c r="C13" i="39" l="1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D38" i="38"/>
  <c r="C38" i="38"/>
  <c r="A6" i="39" l="1"/>
  <c r="A6" i="38"/>
  <c r="R16" i="39" l="1"/>
  <c r="B18" i="39" l="1"/>
  <c r="Q58" i="36" l="1"/>
  <c r="Q57" i="36"/>
  <c r="Q56" i="36"/>
  <c r="Q55" i="36"/>
  <c r="Q54" i="36"/>
  <c r="Q53" i="36"/>
  <c r="Q52" i="36"/>
  <c r="Q51" i="36"/>
  <c r="Q50" i="36"/>
  <c r="Q49" i="36"/>
  <c r="Q59" i="36" s="1"/>
  <c r="D22" i="30" l="1"/>
  <c r="BL22" i="30" s="1"/>
  <c r="BL23" i="30"/>
  <c r="BL24" i="30"/>
  <c r="BL25" i="30"/>
  <c r="BL26" i="30"/>
  <c r="BL27" i="30"/>
  <c r="BL28" i="30"/>
  <c r="BL29" i="30"/>
  <c r="Q64" i="38" l="1"/>
  <c r="P64" i="38"/>
  <c r="O64" i="38"/>
  <c r="N64" i="38"/>
  <c r="M64" i="38"/>
  <c r="L64" i="38"/>
  <c r="K64" i="38"/>
  <c r="J64" i="38"/>
  <c r="I64" i="38"/>
  <c r="H64" i="38"/>
  <c r="G64" i="38"/>
  <c r="F64" i="38"/>
  <c r="E64" i="38"/>
  <c r="D64" i="38"/>
  <c r="C64" i="38"/>
  <c r="Q62" i="38"/>
  <c r="P62" i="38"/>
  <c r="O62" i="38"/>
  <c r="N62" i="38"/>
  <c r="M62" i="38"/>
  <c r="L62" i="38"/>
  <c r="K62" i="38"/>
  <c r="J62" i="38"/>
  <c r="I62" i="38"/>
  <c r="H62" i="38"/>
  <c r="G62" i="38"/>
  <c r="F62" i="38"/>
  <c r="E62" i="38"/>
  <c r="D62" i="38"/>
  <c r="C62" i="38"/>
  <c r="B62" i="38"/>
  <c r="B63" i="38"/>
  <c r="B64" i="38"/>
  <c r="B61" i="38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12" i="39"/>
  <c r="Q55" i="38"/>
  <c r="P55" i="38"/>
  <c r="O55" i="38"/>
  <c r="N55" i="38"/>
  <c r="M55" i="38"/>
  <c r="L55" i="38"/>
  <c r="K55" i="38"/>
  <c r="J55" i="38"/>
  <c r="I55" i="38"/>
  <c r="H55" i="38"/>
  <c r="G55" i="38"/>
  <c r="F55" i="38"/>
  <c r="E55" i="38"/>
  <c r="D55" i="38"/>
  <c r="C55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D49" i="38"/>
  <c r="C49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D47" i="38"/>
  <c r="C47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E45" i="38"/>
  <c r="D45" i="38"/>
  <c r="C45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E44" i="38"/>
  <c r="D44" i="38"/>
  <c r="C44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E43" i="38"/>
  <c r="D43" i="38"/>
  <c r="C43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D42" i="38"/>
  <c r="C42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D41" i="38"/>
  <c r="C41" i="38"/>
  <c r="C14" i="39" s="1"/>
  <c r="R14" i="39" s="1"/>
  <c r="Q37" i="38"/>
  <c r="P37" i="38"/>
  <c r="O37" i="38"/>
  <c r="N37" i="38"/>
  <c r="M37" i="38"/>
  <c r="L37" i="38"/>
  <c r="K37" i="38"/>
  <c r="J37" i="38"/>
  <c r="I37" i="38"/>
  <c r="H37" i="38"/>
  <c r="G37" i="38"/>
  <c r="F37" i="38"/>
  <c r="E37" i="38"/>
  <c r="D37" i="38"/>
  <c r="C37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C36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D35" i="38"/>
  <c r="C35" i="38"/>
  <c r="R13" i="39" s="1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C34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D33" i="38"/>
  <c r="C33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Q25" i="38"/>
  <c r="P25" i="38"/>
  <c r="O25" i="38"/>
  <c r="N25" i="38"/>
  <c r="M25" i="38"/>
  <c r="L25" i="38"/>
  <c r="K25" i="38"/>
  <c r="J25" i="38"/>
  <c r="I25" i="38"/>
  <c r="H25" i="38"/>
  <c r="G25" i="38"/>
  <c r="F25" i="38"/>
  <c r="E25" i="38"/>
  <c r="D25" i="38"/>
  <c r="C25" i="38"/>
  <c r="Q24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Q22" i="38"/>
  <c r="P22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Q13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C12" i="38"/>
  <c r="Q11" i="38"/>
  <c r="P11" i="38"/>
  <c r="O11" i="38"/>
  <c r="N11" i="38"/>
  <c r="M11" i="38"/>
  <c r="L11" i="38"/>
  <c r="K11" i="38"/>
  <c r="J11" i="38"/>
  <c r="I11" i="38"/>
  <c r="H11" i="38"/>
  <c r="G11" i="38"/>
  <c r="F11" i="38"/>
  <c r="E11" i="38"/>
  <c r="D11" i="38"/>
  <c r="R49" i="38"/>
  <c r="R47" i="38"/>
  <c r="R45" i="38"/>
  <c r="R44" i="38"/>
  <c r="R43" i="38"/>
  <c r="R42" i="38"/>
  <c r="R37" i="38"/>
  <c r="R36" i="38"/>
  <c r="R35" i="38"/>
  <c r="R34" i="38"/>
  <c r="R27" i="38"/>
  <c r="R26" i="38"/>
  <c r="R25" i="38"/>
  <c r="R24" i="38"/>
  <c r="R23" i="38"/>
  <c r="R22" i="38"/>
  <c r="R21" i="38"/>
  <c r="R20" i="38"/>
  <c r="R19" i="38"/>
  <c r="R1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D28" i="38"/>
  <c r="C28" i="38"/>
  <c r="R13" i="38"/>
  <c r="R12" i="38"/>
  <c r="Q14" i="38"/>
  <c r="P14" i="38"/>
  <c r="O14" i="38"/>
  <c r="N14" i="38"/>
  <c r="N30" i="38" s="1"/>
  <c r="M14" i="38"/>
  <c r="L14" i="38"/>
  <c r="K14" i="38"/>
  <c r="J14" i="38"/>
  <c r="J30" i="38" s="1"/>
  <c r="I14" i="38"/>
  <c r="H14" i="38"/>
  <c r="G14" i="38"/>
  <c r="F14" i="38"/>
  <c r="F30" i="38" s="1"/>
  <c r="E14" i="38"/>
  <c r="D14" i="38"/>
  <c r="D62" i="32"/>
  <c r="E62" i="32"/>
  <c r="F62" i="32"/>
  <c r="G62" i="32"/>
  <c r="H62" i="32"/>
  <c r="I62" i="32"/>
  <c r="J62" i="32"/>
  <c r="K62" i="32"/>
  <c r="L62" i="32"/>
  <c r="M62" i="32"/>
  <c r="N62" i="32"/>
  <c r="O62" i="32"/>
  <c r="P62" i="32"/>
  <c r="Q62" i="32"/>
  <c r="R62" i="32"/>
  <c r="S62" i="32"/>
  <c r="T62" i="32"/>
  <c r="U62" i="32"/>
  <c r="V62" i="32"/>
  <c r="W62" i="32"/>
  <c r="X62" i="32"/>
  <c r="Y62" i="32"/>
  <c r="Z62" i="32"/>
  <c r="AA62" i="32"/>
  <c r="AB62" i="32"/>
  <c r="AC62" i="32"/>
  <c r="AD62" i="32"/>
  <c r="AE62" i="32"/>
  <c r="AF62" i="32"/>
  <c r="AG62" i="32"/>
  <c r="AH62" i="32"/>
  <c r="AI62" i="32"/>
  <c r="AJ62" i="32"/>
  <c r="AK62" i="32"/>
  <c r="AL62" i="32"/>
  <c r="AM62" i="32"/>
  <c r="AN62" i="32"/>
  <c r="AO62" i="32"/>
  <c r="AP62" i="32"/>
  <c r="AQ62" i="32"/>
  <c r="AR62" i="32"/>
  <c r="AS62" i="32"/>
  <c r="AT62" i="32"/>
  <c r="AU62" i="32"/>
  <c r="AV62" i="32"/>
  <c r="AW62" i="32"/>
  <c r="AX62" i="32"/>
  <c r="AY62" i="32"/>
  <c r="AZ62" i="32"/>
  <c r="BA62" i="32"/>
  <c r="BB62" i="32"/>
  <c r="BC62" i="32"/>
  <c r="BD62" i="32"/>
  <c r="BE62" i="32"/>
  <c r="BF62" i="32"/>
  <c r="BG62" i="32"/>
  <c r="BH62" i="32"/>
  <c r="BI62" i="32"/>
  <c r="BJ62" i="32"/>
  <c r="C62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R60" i="32"/>
  <c r="S60" i="32"/>
  <c r="T60" i="32"/>
  <c r="U60" i="32"/>
  <c r="V60" i="32"/>
  <c r="W60" i="32"/>
  <c r="X60" i="32"/>
  <c r="Y60" i="32"/>
  <c r="Z60" i="32"/>
  <c r="AA60" i="32"/>
  <c r="AB60" i="32"/>
  <c r="AC60" i="32"/>
  <c r="AD60" i="32"/>
  <c r="AE60" i="32"/>
  <c r="AF60" i="32"/>
  <c r="AG60" i="32"/>
  <c r="AH60" i="32"/>
  <c r="AI60" i="32"/>
  <c r="AJ60" i="32"/>
  <c r="AK60" i="32"/>
  <c r="AL60" i="32"/>
  <c r="AM60" i="32"/>
  <c r="AN60" i="32"/>
  <c r="AO60" i="32"/>
  <c r="AP60" i="32"/>
  <c r="AQ60" i="32"/>
  <c r="AR60" i="32"/>
  <c r="AS60" i="32"/>
  <c r="AT60" i="32"/>
  <c r="AU60" i="32"/>
  <c r="AV60" i="32"/>
  <c r="AW60" i="32"/>
  <c r="AX60" i="32"/>
  <c r="AY60" i="32"/>
  <c r="AZ60" i="32"/>
  <c r="BA60" i="32"/>
  <c r="BB60" i="32"/>
  <c r="BC60" i="32"/>
  <c r="BD60" i="32"/>
  <c r="BE60" i="32"/>
  <c r="BF60" i="32"/>
  <c r="BG60" i="32"/>
  <c r="BH60" i="32"/>
  <c r="BI60" i="32"/>
  <c r="BJ60" i="32"/>
  <c r="C60" i="32"/>
  <c r="BJ45" i="32"/>
  <c r="BI45" i="32"/>
  <c r="BH45" i="32"/>
  <c r="BG45" i="32"/>
  <c r="BF45" i="32"/>
  <c r="BE45" i="32"/>
  <c r="BD45" i="32"/>
  <c r="BC45" i="32"/>
  <c r="BB45" i="32"/>
  <c r="BA45" i="32"/>
  <c r="AZ45" i="32"/>
  <c r="AY45" i="32"/>
  <c r="AX45" i="32"/>
  <c r="AW45" i="32"/>
  <c r="AV45" i="32"/>
  <c r="AU45" i="32"/>
  <c r="AT45" i="32"/>
  <c r="AS45" i="32"/>
  <c r="AR45" i="32"/>
  <c r="AQ45" i="32"/>
  <c r="AP45" i="32"/>
  <c r="AO45" i="32"/>
  <c r="AN45" i="32"/>
  <c r="AM45" i="32"/>
  <c r="AL45" i="32"/>
  <c r="AK45" i="32"/>
  <c r="AJ45" i="32"/>
  <c r="AI45" i="32"/>
  <c r="AH45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C35" i="32"/>
  <c r="BH10" i="32"/>
  <c r="BI10" i="32"/>
  <c r="BJ10" i="32"/>
  <c r="BD10" i="32"/>
  <c r="BE10" i="32"/>
  <c r="BF10" i="32"/>
  <c r="BG10" i="32"/>
  <c r="AZ10" i="32"/>
  <c r="BA10" i="32"/>
  <c r="BB10" i="32"/>
  <c r="BC10" i="32"/>
  <c r="AL10" i="32"/>
  <c r="AM10" i="32"/>
  <c r="AN10" i="32"/>
  <c r="AO10" i="32"/>
  <c r="AP10" i="32"/>
  <c r="AQ10" i="32"/>
  <c r="AR10" i="32"/>
  <c r="AS10" i="32"/>
  <c r="AT10" i="32"/>
  <c r="AU10" i="32"/>
  <c r="AV10" i="32"/>
  <c r="AW10" i="32"/>
  <c r="AX10" i="32"/>
  <c r="AY10" i="32"/>
  <c r="D10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Z10" i="32"/>
  <c r="AA10" i="32"/>
  <c r="AB10" i="32"/>
  <c r="AC10" i="32"/>
  <c r="AD10" i="32"/>
  <c r="AE10" i="32"/>
  <c r="AF10" i="32"/>
  <c r="AG10" i="32"/>
  <c r="AH10" i="32"/>
  <c r="AI10" i="32"/>
  <c r="AJ10" i="32"/>
  <c r="AK10" i="32"/>
  <c r="C10" i="32"/>
  <c r="BK22" i="30"/>
  <c r="BJ22" i="30"/>
  <c r="BI22" i="30"/>
  <c r="BH22" i="30"/>
  <c r="BG22" i="30"/>
  <c r="BF22" i="30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AR22" i="30"/>
  <c r="AQ22" i="30"/>
  <c r="AP22" i="30"/>
  <c r="AO22" i="30"/>
  <c r="AN22" i="30"/>
  <c r="AM22" i="30"/>
  <c r="AL22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F6" i="30"/>
  <c r="E6" i="30"/>
  <c r="D6" i="30"/>
  <c r="R12" i="39" l="1"/>
  <c r="D30" i="38"/>
  <c r="H30" i="38"/>
  <c r="L30" i="38"/>
  <c r="P30" i="38"/>
  <c r="E30" i="38"/>
  <c r="I30" i="38"/>
  <c r="M30" i="38"/>
  <c r="Q30" i="38"/>
  <c r="G30" i="38"/>
  <c r="K30" i="38"/>
  <c r="O30" i="38"/>
  <c r="R17" i="38"/>
  <c r="R28" i="38" s="1"/>
  <c r="R33" i="38"/>
  <c r="R41" i="38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X5" i="30"/>
  <c r="Y5" i="30"/>
  <c r="Z5" i="30"/>
  <c r="AA5" i="30"/>
  <c r="AB5" i="30"/>
  <c r="AC5" i="30"/>
  <c r="AD5" i="30"/>
  <c r="AE5" i="30"/>
  <c r="AF5" i="30"/>
  <c r="AG5" i="30"/>
  <c r="AH5" i="30"/>
  <c r="AI5" i="30"/>
  <c r="AJ5" i="30"/>
  <c r="AK5" i="30"/>
  <c r="AL5" i="30"/>
  <c r="AM5" i="30"/>
  <c r="AN5" i="30"/>
  <c r="AO5" i="30"/>
  <c r="AP5" i="30"/>
  <c r="AQ5" i="30"/>
  <c r="AR5" i="30"/>
  <c r="AS5" i="30"/>
  <c r="AT5" i="30"/>
  <c r="AU5" i="30"/>
  <c r="AV5" i="30"/>
  <c r="AW5" i="30"/>
  <c r="AX5" i="30"/>
  <c r="AY5" i="30"/>
  <c r="AZ5" i="30"/>
  <c r="BA5" i="30"/>
  <c r="BB5" i="30"/>
  <c r="BC5" i="30"/>
  <c r="BD5" i="30"/>
  <c r="BE5" i="30"/>
  <c r="BF5" i="30"/>
  <c r="BG5" i="30"/>
  <c r="BH5" i="30"/>
  <c r="BI5" i="30"/>
  <c r="BJ5" i="30"/>
  <c r="BK5" i="30"/>
  <c r="D5" i="30"/>
  <c r="A2" i="18"/>
  <c r="A1" i="30" s="1"/>
  <c r="C3" i="28" l="1"/>
  <c r="D3" i="28"/>
  <c r="E3" i="28"/>
  <c r="F3" i="28"/>
  <c r="G3" i="28"/>
  <c r="H3" i="28"/>
  <c r="I3" i="28"/>
  <c r="J3" i="28"/>
  <c r="K3" i="28"/>
  <c r="L3" i="28"/>
  <c r="M3" i="28"/>
  <c r="N3" i="28"/>
  <c r="O3" i="28"/>
  <c r="P3" i="28"/>
  <c r="Q3" i="28"/>
  <c r="R3" i="28"/>
  <c r="S3" i="28"/>
  <c r="T3" i="28"/>
  <c r="U3" i="28"/>
  <c r="V3" i="28"/>
  <c r="W3" i="28"/>
  <c r="X3" i="28"/>
  <c r="Y3" i="28"/>
  <c r="Z3" i="28"/>
  <c r="AA3" i="28"/>
  <c r="AB3" i="28"/>
  <c r="AC3" i="28"/>
  <c r="AD3" i="28"/>
  <c r="AE3" i="28"/>
  <c r="AF3" i="28"/>
  <c r="AG3" i="28"/>
  <c r="AH3" i="28"/>
  <c r="AI3" i="28"/>
  <c r="AJ3" i="28"/>
  <c r="AK3" i="28"/>
  <c r="AL3" i="28"/>
  <c r="AM3" i="28"/>
  <c r="AN3" i="28"/>
  <c r="AO3" i="28"/>
  <c r="AP3" i="28"/>
  <c r="AQ3" i="28"/>
  <c r="AR3" i="28"/>
  <c r="AS3" i="28"/>
  <c r="AT3" i="28"/>
  <c r="AU3" i="28"/>
  <c r="AV3" i="28"/>
  <c r="AW3" i="28"/>
  <c r="AX3" i="28"/>
  <c r="AY3" i="28"/>
  <c r="AZ3" i="28"/>
  <c r="BA3" i="28"/>
  <c r="BB3" i="28"/>
  <c r="BC3" i="28"/>
  <c r="BD3" i="28"/>
  <c r="BE3" i="28"/>
  <c r="BF3" i="28"/>
  <c r="BG3" i="28"/>
  <c r="BH3" i="28"/>
  <c r="BI3" i="28"/>
  <c r="B3" i="28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AL7" i="24"/>
  <c r="AM7" i="24"/>
  <c r="AN7" i="24"/>
  <c r="AO7" i="24"/>
  <c r="AP7" i="24"/>
  <c r="AQ7" i="24"/>
  <c r="AR7" i="24"/>
  <c r="AS7" i="24"/>
  <c r="AT7" i="24"/>
  <c r="AU7" i="24"/>
  <c r="AV7" i="24"/>
  <c r="AW7" i="24"/>
  <c r="AX7" i="24"/>
  <c r="AY7" i="24"/>
  <c r="AZ7" i="24"/>
  <c r="BA7" i="24"/>
  <c r="BB7" i="24"/>
  <c r="BC7" i="24"/>
  <c r="BD7" i="24"/>
  <c r="BE7" i="24"/>
  <c r="BF7" i="24"/>
  <c r="BG7" i="24"/>
  <c r="BH7" i="24"/>
  <c r="BI7" i="24"/>
  <c r="BJ7" i="24"/>
  <c r="C7" i="24"/>
  <c r="B18" i="37"/>
  <c r="B17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G58" i="37"/>
  <c r="AF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58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B57" i="37"/>
  <c r="A57" i="37"/>
  <c r="BI56" i="37"/>
  <c r="BH56" i="37"/>
  <c r="BG56" i="37"/>
  <c r="BF56" i="37"/>
  <c r="BE56" i="37"/>
  <c r="BD56" i="37"/>
  <c r="BC56" i="37"/>
  <c r="BB56" i="37"/>
  <c r="BA56" i="37"/>
  <c r="AZ56" i="37"/>
  <c r="AY56" i="37"/>
  <c r="AX56" i="37"/>
  <c r="AW56" i="37"/>
  <c r="AV56" i="37"/>
  <c r="AU56" i="37"/>
  <c r="AT56" i="37"/>
  <c r="AS56" i="37"/>
  <c r="AR56" i="37"/>
  <c r="AQ56" i="37"/>
  <c r="AP56" i="37"/>
  <c r="AO56" i="37"/>
  <c r="AN56" i="37"/>
  <c r="AM56" i="37"/>
  <c r="AL56" i="37"/>
  <c r="AK56" i="37"/>
  <c r="AJ56" i="37"/>
  <c r="AI56" i="37"/>
  <c r="AH56" i="37"/>
  <c r="AG56" i="37"/>
  <c r="AF56" i="37"/>
  <c r="AE56" i="37"/>
  <c r="AD56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B56" i="37"/>
  <c r="A56" i="37"/>
  <c r="BI55" i="37"/>
  <c r="BH55" i="37"/>
  <c r="BG55" i="37"/>
  <c r="BF55" i="37"/>
  <c r="BE55" i="37"/>
  <c r="BD55" i="37"/>
  <c r="BC55" i="37"/>
  <c r="BB55" i="37"/>
  <c r="BA55" i="37"/>
  <c r="AZ55" i="37"/>
  <c r="AY55" i="37"/>
  <c r="AX55" i="37"/>
  <c r="AW55" i="37"/>
  <c r="AV55" i="37"/>
  <c r="AU55" i="37"/>
  <c r="AT55" i="37"/>
  <c r="AS55" i="37"/>
  <c r="AR55" i="37"/>
  <c r="AQ55" i="37"/>
  <c r="AP55" i="37"/>
  <c r="AO55" i="37"/>
  <c r="AN55" i="37"/>
  <c r="AM55" i="37"/>
  <c r="AL55" i="37"/>
  <c r="AK55" i="37"/>
  <c r="AJ55" i="37"/>
  <c r="AI55" i="37"/>
  <c r="AH55" i="37"/>
  <c r="AG55" i="37"/>
  <c r="AF55" i="37"/>
  <c r="AE55" i="37"/>
  <c r="AD55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B55" i="37"/>
  <c r="A55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AW54" i="37"/>
  <c r="AV54" i="37"/>
  <c r="AU54" i="37"/>
  <c r="AT54" i="37"/>
  <c r="AS54" i="37"/>
  <c r="AR54" i="37"/>
  <c r="AQ54" i="37"/>
  <c r="AP54" i="37"/>
  <c r="AO54" i="37"/>
  <c r="AN54" i="37"/>
  <c r="AM54" i="37"/>
  <c r="AL54" i="37"/>
  <c r="AK54" i="37"/>
  <c r="AJ54" i="37"/>
  <c r="AI54" i="37"/>
  <c r="AH54" i="37"/>
  <c r="AG54" i="37"/>
  <c r="AF54" i="37"/>
  <c r="AE54" i="37"/>
  <c r="AD54" i="37"/>
  <c r="AC54" i="37"/>
  <c r="AB54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B54" i="37"/>
  <c r="A54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AW53" i="37"/>
  <c r="AV53" i="37"/>
  <c r="AU53" i="37"/>
  <c r="AT53" i="37"/>
  <c r="AS53" i="37"/>
  <c r="AR53" i="37"/>
  <c r="AQ53" i="37"/>
  <c r="AP53" i="37"/>
  <c r="AO53" i="37"/>
  <c r="AN53" i="37"/>
  <c r="AM53" i="37"/>
  <c r="AL53" i="37"/>
  <c r="AK53" i="37"/>
  <c r="AJ53" i="37"/>
  <c r="AI53" i="37"/>
  <c r="AH53" i="37"/>
  <c r="AG53" i="37"/>
  <c r="AF53" i="37"/>
  <c r="AE53" i="37"/>
  <c r="AD53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B53" i="37"/>
  <c r="A53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AW52" i="37"/>
  <c r="AV52" i="37"/>
  <c r="AU52" i="37"/>
  <c r="AT52" i="37"/>
  <c r="AS52" i="37"/>
  <c r="AR52" i="37"/>
  <c r="AQ52" i="37"/>
  <c r="AP52" i="37"/>
  <c r="AO52" i="37"/>
  <c r="AN52" i="37"/>
  <c r="AM52" i="37"/>
  <c r="AL52" i="37"/>
  <c r="AK52" i="37"/>
  <c r="AJ52" i="37"/>
  <c r="AI52" i="37"/>
  <c r="AH52" i="37"/>
  <c r="AG52" i="37"/>
  <c r="AF52" i="37"/>
  <c r="AE52" i="37"/>
  <c r="AD52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B52" i="37"/>
  <c r="A52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AW51" i="37"/>
  <c r="AV51" i="37"/>
  <c r="AU51" i="37"/>
  <c r="AT51" i="37"/>
  <c r="AS51" i="37"/>
  <c r="AR51" i="37"/>
  <c r="AQ51" i="37"/>
  <c r="AP51" i="37"/>
  <c r="AO51" i="37"/>
  <c r="AN51" i="37"/>
  <c r="AM51" i="37"/>
  <c r="AL51" i="37"/>
  <c r="AK51" i="37"/>
  <c r="AJ51" i="37"/>
  <c r="AI51" i="37"/>
  <c r="AH51" i="37"/>
  <c r="AG51" i="37"/>
  <c r="AF51" i="37"/>
  <c r="AE51" i="37"/>
  <c r="AD51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B51" i="37"/>
  <c r="A51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AW50" i="37"/>
  <c r="AV50" i="37"/>
  <c r="AU50" i="37"/>
  <c r="AT50" i="37"/>
  <c r="AS50" i="37"/>
  <c r="AR50" i="37"/>
  <c r="AQ50" i="37"/>
  <c r="AP50" i="37"/>
  <c r="AO50" i="37"/>
  <c r="AN50" i="37"/>
  <c r="AM50" i="37"/>
  <c r="AL50" i="37"/>
  <c r="AK50" i="37"/>
  <c r="AJ50" i="37"/>
  <c r="AI50" i="37"/>
  <c r="AH50" i="37"/>
  <c r="AG50" i="37"/>
  <c r="AF50" i="37"/>
  <c r="AE50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B50" i="37"/>
  <c r="A50" i="37"/>
  <c r="BI49" i="37"/>
  <c r="BI59" i="37" s="1"/>
  <c r="BH49" i="37"/>
  <c r="BH59" i="37" s="1"/>
  <c r="BG49" i="37"/>
  <c r="BG59" i="37" s="1"/>
  <c r="BF49" i="37"/>
  <c r="BF59" i="37" s="1"/>
  <c r="BE49" i="37"/>
  <c r="BE59" i="37" s="1"/>
  <c r="BD49" i="37"/>
  <c r="BD59" i="37" s="1"/>
  <c r="BC49" i="37"/>
  <c r="BC59" i="37" s="1"/>
  <c r="BB49" i="37"/>
  <c r="BB59" i="37" s="1"/>
  <c r="BA49" i="37"/>
  <c r="BA59" i="37" s="1"/>
  <c r="AZ49" i="37"/>
  <c r="AZ59" i="37" s="1"/>
  <c r="AY49" i="37"/>
  <c r="AY59" i="37" s="1"/>
  <c r="AX49" i="37"/>
  <c r="AX59" i="37" s="1"/>
  <c r="AW49" i="37"/>
  <c r="AW59" i="37" s="1"/>
  <c r="AV49" i="37"/>
  <c r="AV59" i="37" s="1"/>
  <c r="AU49" i="37"/>
  <c r="AU59" i="37" s="1"/>
  <c r="AT49" i="37"/>
  <c r="AT59" i="37" s="1"/>
  <c r="AS49" i="37"/>
  <c r="AS59" i="37" s="1"/>
  <c r="AR49" i="37"/>
  <c r="AR59" i="37" s="1"/>
  <c r="AQ49" i="37"/>
  <c r="AQ59" i="37" s="1"/>
  <c r="AP49" i="37"/>
  <c r="AP59" i="37" s="1"/>
  <c r="AO49" i="37"/>
  <c r="AO59" i="37" s="1"/>
  <c r="AN49" i="37"/>
  <c r="AN59" i="37" s="1"/>
  <c r="AM49" i="37"/>
  <c r="AM59" i="37" s="1"/>
  <c r="AL49" i="37"/>
  <c r="AL59" i="37" s="1"/>
  <c r="AK49" i="37"/>
  <c r="AK59" i="37" s="1"/>
  <c r="AJ49" i="37"/>
  <c r="AJ59" i="37" s="1"/>
  <c r="AI49" i="37"/>
  <c r="AI59" i="37" s="1"/>
  <c r="AH49" i="37"/>
  <c r="AH59" i="37" s="1"/>
  <c r="AG49" i="37"/>
  <c r="AG59" i="37" s="1"/>
  <c r="AF49" i="37"/>
  <c r="AF59" i="37" s="1"/>
  <c r="AE49" i="37"/>
  <c r="AE59" i="37" s="1"/>
  <c r="AD49" i="37"/>
  <c r="AD59" i="37" s="1"/>
  <c r="AC49" i="37"/>
  <c r="AC59" i="37" s="1"/>
  <c r="AB49" i="37"/>
  <c r="AB59" i="37" s="1"/>
  <c r="AA49" i="37"/>
  <c r="AA59" i="37" s="1"/>
  <c r="Z49" i="37"/>
  <c r="Z59" i="37" s="1"/>
  <c r="Y49" i="37"/>
  <c r="Y59" i="37" s="1"/>
  <c r="X49" i="37"/>
  <c r="X59" i="37" s="1"/>
  <c r="W49" i="37"/>
  <c r="W59" i="37" s="1"/>
  <c r="V49" i="37"/>
  <c r="V59" i="37" s="1"/>
  <c r="U49" i="37"/>
  <c r="U59" i="37" s="1"/>
  <c r="T49" i="37"/>
  <c r="T59" i="37" s="1"/>
  <c r="S49" i="37"/>
  <c r="S59" i="37" s="1"/>
  <c r="R49" i="37"/>
  <c r="R59" i="37" s="1"/>
  <c r="Q49" i="37"/>
  <c r="Q59" i="37" s="1"/>
  <c r="P49" i="37"/>
  <c r="P59" i="37" s="1"/>
  <c r="O49" i="37"/>
  <c r="O59" i="37" s="1"/>
  <c r="N49" i="37"/>
  <c r="N59" i="37" s="1"/>
  <c r="M49" i="37"/>
  <c r="M59" i="37" s="1"/>
  <c r="L49" i="37"/>
  <c r="L59" i="37" s="1"/>
  <c r="K49" i="37"/>
  <c r="K59" i="37" s="1"/>
  <c r="J49" i="37"/>
  <c r="J59" i="37" s="1"/>
  <c r="I49" i="37"/>
  <c r="I59" i="37" s="1"/>
  <c r="H49" i="37"/>
  <c r="H59" i="37" s="1"/>
  <c r="G49" i="37"/>
  <c r="G59" i="37" s="1"/>
  <c r="F49" i="37"/>
  <c r="F59" i="37" s="1"/>
  <c r="E49" i="37"/>
  <c r="E59" i="37" s="1"/>
  <c r="G6" i="30" s="1"/>
  <c r="D49" i="37"/>
  <c r="D59" i="37" s="1"/>
  <c r="C49" i="37"/>
  <c r="C59" i="37" s="1"/>
  <c r="B49" i="37"/>
  <c r="B59" i="37" s="1"/>
  <c r="A49" i="37"/>
  <c r="A43" i="37"/>
  <c r="A42" i="37"/>
  <c r="A41" i="37"/>
  <c r="A40" i="37"/>
  <c r="A39" i="37"/>
  <c r="A38" i="37"/>
  <c r="A37" i="37"/>
  <c r="A36" i="37"/>
  <c r="A35" i="37"/>
  <c r="A34" i="37"/>
  <c r="A28" i="37"/>
  <c r="A27" i="37"/>
  <c r="A26" i="37"/>
  <c r="A25" i="37"/>
  <c r="A24" i="37"/>
  <c r="A23" i="37"/>
  <c r="A22" i="37"/>
  <c r="A21" i="37"/>
  <c r="A20" i="37"/>
  <c r="A19" i="37"/>
  <c r="B33" i="37"/>
  <c r="B48" i="37" s="1"/>
  <c r="B32" i="37"/>
  <c r="B47" i="37" s="1"/>
  <c r="N17" i="36"/>
  <c r="J17" i="36"/>
  <c r="F17" i="36"/>
  <c r="B17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58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A57" i="36"/>
  <c r="P56" i="36"/>
  <c r="O56" i="36"/>
  <c r="N56" i="36"/>
  <c r="M56" i="36"/>
  <c r="L56" i="36"/>
  <c r="K56" i="36"/>
  <c r="J56" i="36"/>
  <c r="I56" i="36"/>
  <c r="H56" i="36"/>
  <c r="G56" i="36"/>
  <c r="F56" i="36"/>
  <c r="E56" i="36"/>
  <c r="D56" i="36"/>
  <c r="C56" i="36"/>
  <c r="B56" i="36"/>
  <c r="A56" i="36"/>
  <c r="P55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C55" i="36"/>
  <c r="B55" i="36"/>
  <c r="A55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B54" i="36"/>
  <c r="A54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C53" i="36"/>
  <c r="B53" i="36"/>
  <c r="A53" i="36"/>
  <c r="P52" i="36"/>
  <c r="O52" i="36"/>
  <c r="N52" i="36"/>
  <c r="M52" i="36"/>
  <c r="L52" i="36"/>
  <c r="K52" i="36"/>
  <c r="J52" i="36"/>
  <c r="I52" i="36"/>
  <c r="H52" i="36"/>
  <c r="G52" i="36"/>
  <c r="F52" i="36"/>
  <c r="E52" i="36"/>
  <c r="D52" i="36"/>
  <c r="C52" i="36"/>
  <c r="B52" i="36"/>
  <c r="A52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51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A50" i="36"/>
  <c r="P49" i="36"/>
  <c r="P59" i="36" s="1"/>
  <c r="O49" i="36"/>
  <c r="O59" i="36" s="1"/>
  <c r="N49" i="36"/>
  <c r="N59" i="36" s="1"/>
  <c r="M49" i="36"/>
  <c r="M59" i="36" s="1"/>
  <c r="L49" i="36"/>
  <c r="L59" i="36" s="1"/>
  <c r="K49" i="36"/>
  <c r="K59" i="36" s="1"/>
  <c r="J49" i="36"/>
  <c r="J59" i="36" s="1"/>
  <c r="I49" i="36"/>
  <c r="I59" i="36" s="1"/>
  <c r="H49" i="36"/>
  <c r="H59" i="36" s="1"/>
  <c r="G49" i="36"/>
  <c r="G59" i="36" s="1"/>
  <c r="F49" i="36"/>
  <c r="F59" i="36" s="1"/>
  <c r="E49" i="36"/>
  <c r="E59" i="36" s="1"/>
  <c r="D49" i="36"/>
  <c r="D59" i="36" s="1"/>
  <c r="C49" i="36"/>
  <c r="C59" i="36" s="1"/>
  <c r="B49" i="36"/>
  <c r="B59" i="36" s="1"/>
  <c r="A49" i="36"/>
  <c r="A43" i="36"/>
  <c r="A42" i="36"/>
  <c r="A41" i="36"/>
  <c r="A40" i="36"/>
  <c r="A39" i="36"/>
  <c r="A38" i="36"/>
  <c r="A37" i="36"/>
  <c r="A36" i="36"/>
  <c r="A35" i="36"/>
  <c r="A34" i="36"/>
  <c r="J32" i="36"/>
  <c r="J47" i="36" s="1"/>
  <c r="A28" i="36"/>
  <c r="A27" i="36"/>
  <c r="A26" i="36"/>
  <c r="A25" i="36"/>
  <c r="A24" i="36"/>
  <c r="A23" i="36"/>
  <c r="A22" i="36"/>
  <c r="A21" i="36"/>
  <c r="A20" i="36"/>
  <c r="A19" i="36"/>
  <c r="N32" i="36"/>
  <c r="N47" i="36" s="1"/>
  <c r="F32" i="36"/>
  <c r="F47" i="36" s="1"/>
  <c r="B32" i="36"/>
  <c r="B47" i="36" s="1"/>
  <c r="E5" i="18"/>
  <c r="D5" i="18"/>
  <c r="C5" i="18"/>
  <c r="B5" i="35"/>
  <c r="C17" i="37" l="1"/>
  <c r="C32" i="37" s="1"/>
  <c r="C47" i="37" s="1"/>
  <c r="C18" i="37"/>
  <c r="D18" i="37" l="1"/>
  <c r="D17" i="37"/>
  <c r="D32" i="37" s="1"/>
  <c r="D47" i="37" s="1"/>
  <c r="C33" i="37"/>
  <c r="C48" i="37" s="1"/>
  <c r="D33" i="37" l="1"/>
  <c r="D48" i="37" s="1"/>
  <c r="E18" i="37"/>
  <c r="E17" i="37"/>
  <c r="E32" i="37" s="1"/>
  <c r="E47" i="37" s="1"/>
  <c r="E33" i="37" l="1"/>
  <c r="E48" i="37" s="1"/>
  <c r="F17" i="37"/>
  <c r="F32" i="37" s="1"/>
  <c r="F47" i="37" s="1"/>
  <c r="F18" i="37"/>
  <c r="F33" i="37" l="1"/>
  <c r="F48" i="37" s="1"/>
  <c r="G18" i="37"/>
  <c r="G17" i="37"/>
  <c r="G32" i="37" s="1"/>
  <c r="G47" i="37" s="1"/>
  <c r="G33" i="37" l="1"/>
  <c r="G48" i="37" s="1"/>
  <c r="H18" i="37"/>
  <c r="H17" i="37"/>
  <c r="H32" i="37" s="1"/>
  <c r="H47" i="37" s="1"/>
  <c r="H33" i="37" l="1"/>
  <c r="H48" i="37" s="1"/>
  <c r="I18" i="37"/>
  <c r="I17" i="37"/>
  <c r="I32" i="37" s="1"/>
  <c r="I47" i="37" s="1"/>
  <c r="I33" i="37" l="1"/>
  <c r="I48" i="37" s="1"/>
  <c r="J17" i="37"/>
  <c r="J32" i="37" s="1"/>
  <c r="J47" i="37" s="1"/>
  <c r="J18" i="37"/>
  <c r="J33" i="37" l="1"/>
  <c r="J48" i="37" s="1"/>
  <c r="K18" i="37"/>
  <c r="K17" i="37"/>
  <c r="K32" i="37" s="1"/>
  <c r="K47" i="37" s="1"/>
  <c r="K33" i="37" l="1"/>
  <c r="K48" i="37" s="1"/>
  <c r="L18" i="37"/>
  <c r="L17" i="37"/>
  <c r="L32" i="37" s="1"/>
  <c r="L47" i="37" s="1"/>
  <c r="L33" i="37" l="1"/>
  <c r="L48" i="37" s="1"/>
  <c r="M18" i="37"/>
  <c r="M17" i="37"/>
  <c r="M32" i="37" s="1"/>
  <c r="M47" i="37" s="1"/>
  <c r="M33" i="37" l="1"/>
  <c r="M48" i="37" s="1"/>
  <c r="N17" i="37"/>
  <c r="N32" i="37" s="1"/>
  <c r="N47" i="37" s="1"/>
  <c r="N18" i="37"/>
  <c r="N33" i="37" l="1"/>
  <c r="N48" i="37" s="1"/>
  <c r="O18" i="37"/>
  <c r="O17" i="37"/>
  <c r="O32" i="37" s="1"/>
  <c r="O47" i="37" s="1"/>
  <c r="P18" i="37" l="1"/>
  <c r="P17" i="37"/>
  <c r="P32" i="37" s="1"/>
  <c r="P47" i="37" s="1"/>
  <c r="O33" i="37"/>
  <c r="O48" i="37" s="1"/>
  <c r="P33" i="37" l="1"/>
  <c r="P48" i="37" s="1"/>
  <c r="Q18" i="37"/>
  <c r="Q17" i="37"/>
  <c r="Q32" i="37" s="1"/>
  <c r="Q47" i="37" s="1"/>
  <c r="Q33" i="37" l="1"/>
  <c r="Q48" i="37" s="1"/>
  <c r="R17" i="37"/>
  <c r="R32" i="37" s="1"/>
  <c r="R47" i="37" s="1"/>
  <c r="R18" i="37"/>
  <c r="R33" i="37" l="1"/>
  <c r="R48" i="37" s="1"/>
  <c r="S18" i="37"/>
  <c r="S17" i="37"/>
  <c r="S32" i="37" s="1"/>
  <c r="S47" i="37" s="1"/>
  <c r="T18" i="37" l="1"/>
  <c r="T17" i="37"/>
  <c r="T32" i="37" s="1"/>
  <c r="T47" i="37" s="1"/>
  <c r="S33" i="37"/>
  <c r="S48" i="37" s="1"/>
  <c r="T33" i="37" l="1"/>
  <c r="T48" i="37" s="1"/>
  <c r="U18" i="37"/>
  <c r="U17" i="37"/>
  <c r="U32" i="37" s="1"/>
  <c r="U47" i="37" s="1"/>
  <c r="U33" i="37" l="1"/>
  <c r="U48" i="37" s="1"/>
  <c r="V18" i="37"/>
  <c r="V17" i="37"/>
  <c r="V32" i="37" s="1"/>
  <c r="V47" i="37" s="1"/>
  <c r="V33" i="37" l="1"/>
  <c r="V48" i="37" s="1"/>
  <c r="W17" i="37"/>
  <c r="W32" i="37" s="1"/>
  <c r="W47" i="37" s="1"/>
  <c r="W18" i="37"/>
  <c r="W33" i="37" l="1"/>
  <c r="W48" i="37" s="1"/>
  <c r="X17" i="37"/>
  <c r="X32" i="37" s="1"/>
  <c r="X47" i="37" s="1"/>
  <c r="X18" i="37"/>
  <c r="X33" i="37" l="1"/>
  <c r="X48" i="37" s="1"/>
  <c r="Y17" i="37"/>
  <c r="Y32" i="37" s="1"/>
  <c r="Y47" i="37" s="1"/>
  <c r="Y18" i="37"/>
  <c r="Y33" i="37" l="1"/>
  <c r="Y48" i="37" s="1"/>
  <c r="Z18" i="37"/>
  <c r="Z17" i="37"/>
  <c r="Z32" i="37" s="1"/>
  <c r="Z47" i="37" s="1"/>
  <c r="Z33" i="37" l="1"/>
  <c r="Z48" i="37" s="1"/>
  <c r="AA18" i="37"/>
  <c r="AA17" i="37"/>
  <c r="AA32" i="37" s="1"/>
  <c r="AA47" i="37" s="1"/>
  <c r="AA33" i="37" l="1"/>
  <c r="AA48" i="37" s="1"/>
  <c r="AB17" i="37"/>
  <c r="AB32" i="37" s="1"/>
  <c r="AB47" i="37" s="1"/>
  <c r="AB18" i="37"/>
  <c r="AB33" i="37" l="1"/>
  <c r="AB48" i="37" s="1"/>
  <c r="AC17" i="37"/>
  <c r="AC32" i="37" s="1"/>
  <c r="AC47" i="37" s="1"/>
  <c r="AC18" i="37"/>
  <c r="AC33" i="37" l="1"/>
  <c r="AC48" i="37" s="1"/>
  <c r="AD18" i="37"/>
  <c r="AD17" i="37"/>
  <c r="AD32" i="37" s="1"/>
  <c r="AD47" i="37" s="1"/>
  <c r="AD33" i="37" l="1"/>
  <c r="AD48" i="37" s="1"/>
  <c r="AE18" i="37"/>
  <c r="AE17" i="37"/>
  <c r="AE32" i="37" s="1"/>
  <c r="AE47" i="37" s="1"/>
  <c r="AF18" i="37" l="1"/>
  <c r="AF17" i="37"/>
  <c r="AF32" i="37" s="1"/>
  <c r="AF47" i="37" s="1"/>
  <c r="AE33" i="37"/>
  <c r="AE48" i="37" s="1"/>
  <c r="AF33" i="37" l="1"/>
  <c r="AF48" i="37" s="1"/>
  <c r="AG17" i="37"/>
  <c r="AG32" i="37" s="1"/>
  <c r="AG47" i="37" s="1"/>
  <c r="AG18" i="37"/>
  <c r="AG33" i="37" l="1"/>
  <c r="AG48" i="37" s="1"/>
  <c r="AH18" i="37"/>
  <c r="AH17" i="37"/>
  <c r="AH32" i="37" s="1"/>
  <c r="AH47" i="37" s="1"/>
  <c r="AH33" i="37" l="1"/>
  <c r="AH48" i="37" s="1"/>
  <c r="AI18" i="37"/>
  <c r="AI17" i="37"/>
  <c r="AI32" i="37" s="1"/>
  <c r="AI47" i="37" s="1"/>
  <c r="AJ18" i="37" l="1"/>
  <c r="AJ17" i="37"/>
  <c r="AJ32" i="37" s="1"/>
  <c r="AJ47" i="37" s="1"/>
  <c r="AI33" i="37"/>
  <c r="AI48" i="37" s="1"/>
  <c r="AJ33" i="37" l="1"/>
  <c r="AJ48" i="37" s="1"/>
  <c r="AK18" i="37"/>
  <c r="AK17" i="37"/>
  <c r="AK32" i="37" s="1"/>
  <c r="AK47" i="37" s="1"/>
  <c r="AK33" i="37" l="1"/>
  <c r="AK48" i="37" s="1"/>
  <c r="AL18" i="37"/>
  <c r="AL17" i="37"/>
  <c r="AL32" i="37" s="1"/>
  <c r="AL47" i="37" s="1"/>
  <c r="AL33" i="37" l="1"/>
  <c r="AL48" i="37" s="1"/>
  <c r="AM17" i="37"/>
  <c r="AM32" i="37" s="1"/>
  <c r="AM47" i="37" s="1"/>
  <c r="AM18" i="37"/>
  <c r="AM33" i="37" l="1"/>
  <c r="AM48" i="37" s="1"/>
  <c r="AN17" i="37"/>
  <c r="AN32" i="37" s="1"/>
  <c r="AN47" i="37" s="1"/>
  <c r="AN18" i="37"/>
  <c r="AN33" i="37" l="1"/>
  <c r="AN48" i="37" s="1"/>
  <c r="AO17" i="37"/>
  <c r="AO32" i="37" s="1"/>
  <c r="AO47" i="37" s="1"/>
  <c r="AO18" i="37"/>
  <c r="AO33" i="37" l="1"/>
  <c r="AO48" i="37" s="1"/>
  <c r="AP18" i="37"/>
  <c r="AP17" i="37"/>
  <c r="AP32" i="37" s="1"/>
  <c r="AP47" i="37" s="1"/>
  <c r="AP33" i="37" l="1"/>
  <c r="AP48" i="37" s="1"/>
  <c r="AQ18" i="37"/>
  <c r="AQ17" i="37"/>
  <c r="AQ32" i="37" s="1"/>
  <c r="AQ47" i="37" s="1"/>
  <c r="AQ33" i="37" l="1"/>
  <c r="AQ48" i="37" s="1"/>
  <c r="AR17" i="37"/>
  <c r="AR32" i="37" s="1"/>
  <c r="AR47" i="37" s="1"/>
  <c r="AR18" i="37"/>
  <c r="AR33" i="37" l="1"/>
  <c r="AR48" i="37" s="1"/>
  <c r="AS17" i="37"/>
  <c r="AS32" i="37" s="1"/>
  <c r="AS47" i="37" s="1"/>
  <c r="AS18" i="37"/>
  <c r="AS33" i="37" l="1"/>
  <c r="AS48" i="37" s="1"/>
  <c r="AT18" i="37"/>
  <c r="AT17" i="37"/>
  <c r="AT32" i="37" s="1"/>
  <c r="AT47" i="37" s="1"/>
  <c r="AT33" i="37" l="1"/>
  <c r="AT48" i="37" s="1"/>
  <c r="AU18" i="37"/>
  <c r="AU17" i="37"/>
  <c r="AU32" i="37" s="1"/>
  <c r="AU47" i="37" s="1"/>
  <c r="AV18" i="37" l="1"/>
  <c r="AV17" i="37"/>
  <c r="AV32" i="37" s="1"/>
  <c r="AV47" i="37" s="1"/>
  <c r="AU33" i="37"/>
  <c r="AU48" i="37" s="1"/>
  <c r="AV33" i="37" l="1"/>
  <c r="AV48" i="37" s="1"/>
  <c r="AW17" i="37"/>
  <c r="AW32" i="37" s="1"/>
  <c r="AW47" i="37" s="1"/>
  <c r="AW18" i="37"/>
  <c r="AW33" i="37" l="1"/>
  <c r="AW48" i="37" s="1"/>
  <c r="AX18" i="37"/>
  <c r="AX17" i="37"/>
  <c r="AX32" i="37" s="1"/>
  <c r="AX47" i="37" s="1"/>
  <c r="AX33" i="37" l="1"/>
  <c r="AX48" i="37" s="1"/>
  <c r="AY18" i="37"/>
  <c r="AY17" i="37"/>
  <c r="AY32" i="37" s="1"/>
  <c r="AY47" i="37" s="1"/>
  <c r="AZ18" i="37" l="1"/>
  <c r="AZ17" i="37"/>
  <c r="AZ32" i="37" s="1"/>
  <c r="AZ47" i="37" s="1"/>
  <c r="AY33" i="37"/>
  <c r="AY48" i="37" s="1"/>
  <c r="AZ33" i="37" l="1"/>
  <c r="AZ48" i="37" s="1"/>
  <c r="BA18" i="37"/>
  <c r="BA17" i="37"/>
  <c r="BA32" i="37" s="1"/>
  <c r="BA47" i="37" s="1"/>
  <c r="BA33" i="37" l="1"/>
  <c r="BA48" i="37" s="1"/>
  <c r="BB18" i="37"/>
  <c r="BB17" i="37"/>
  <c r="BB32" i="37" s="1"/>
  <c r="BB47" i="37" s="1"/>
  <c r="BB33" i="37" l="1"/>
  <c r="BB48" i="37" s="1"/>
  <c r="BC17" i="37"/>
  <c r="BC32" i="37" s="1"/>
  <c r="BC47" i="37" s="1"/>
  <c r="BC18" i="37"/>
  <c r="BC33" i="37" l="1"/>
  <c r="BC48" i="37" s="1"/>
  <c r="BD17" i="37"/>
  <c r="BD32" i="37" s="1"/>
  <c r="BD47" i="37" s="1"/>
  <c r="BD18" i="37"/>
  <c r="BD33" i="37" l="1"/>
  <c r="BD48" i="37" s="1"/>
  <c r="BE17" i="37"/>
  <c r="BE32" i="37" s="1"/>
  <c r="BE47" i="37" s="1"/>
  <c r="BE18" i="37"/>
  <c r="BE33" i="37" l="1"/>
  <c r="BE48" i="37" s="1"/>
  <c r="BF18" i="37"/>
  <c r="BF17" i="37"/>
  <c r="BF32" i="37" s="1"/>
  <c r="BF47" i="37" s="1"/>
  <c r="BF33" i="37" l="1"/>
  <c r="BF48" i="37" s="1"/>
  <c r="BG18" i="37"/>
  <c r="BG17" i="37"/>
  <c r="BG32" i="37" s="1"/>
  <c r="BG47" i="37" s="1"/>
  <c r="BG33" i="37" l="1"/>
  <c r="BG48" i="37" s="1"/>
  <c r="BH17" i="37"/>
  <c r="BH32" i="37" s="1"/>
  <c r="BH47" i="37" s="1"/>
  <c r="BH18" i="37"/>
  <c r="BH33" i="37" l="1"/>
  <c r="BH48" i="37" s="1"/>
  <c r="BI17" i="37"/>
  <c r="BI32" i="37" s="1"/>
  <c r="BI47" i="37" s="1"/>
  <c r="BI18" i="37"/>
  <c r="BI33" i="37" s="1"/>
  <c r="BI48" i="37" s="1"/>
  <c r="A6" i="32" l="1"/>
  <c r="C46" i="25" l="1"/>
  <c r="D46" i="25"/>
  <c r="C6" i="27" s="1"/>
  <c r="E46" i="25"/>
  <c r="E42" i="25"/>
  <c r="E43" i="25"/>
  <c r="E44" i="25"/>
  <c r="BJ31" i="24"/>
  <c r="BK13" i="24" l="1"/>
  <c r="BK14" i="24"/>
  <c r="BK15" i="24"/>
  <c r="BK16" i="24"/>
  <c r="BK17" i="24"/>
  <c r="BK18" i="24"/>
  <c r="BK19" i="24"/>
  <c r="BK20" i="24"/>
  <c r="BK21" i="24"/>
  <c r="BK22" i="24"/>
  <c r="BK23" i="24"/>
  <c r="BK24" i="24"/>
  <c r="BK25" i="24"/>
  <c r="BK26" i="24"/>
  <c r="BK27" i="24"/>
  <c r="BK28" i="24"/>
  <c r="BK29" i="24"/>
  <c r="BK30" i="24"/>
  <c r="BK12" i="24"/>
  <c r="BK10" i="24"/>
  <c r="F642" i="23"/>
  <c r="E570" i="23"/>
  <c r="G570" i="23" s="1"/>
  <c r="E571" i="23"/>
  <c r="G571" i="23" s="1"/>
  <c r="E572" i="23"/>
  <c r="G572" i="23" s="1"/>
  <c r="E573" i="23"/>
  <c r="G573" i="23" s="1"/>
  <c r="E537" i="23"/>
  <c r="G537" i="23" s="1"/>
  <c r="E538" i="23"/>
  <c r="G538" i="23" s="1"/>
  <c r="E539" i="23"/>
  <c r="G539" i="23" s="1"/>
  <c r="E568" i="23"/>
  <c r="G568" i="23" s="1"/>
  <c r="E569" i="23"/>
  <c r="G569" i="23" s="1"/>
  <c r="E574" i="23"/>
  <c r="G574" i="23" s="1"/>
  <c r="E534" i="23"/>
  <c r="G534" i="23" s="1"/>
  <c r="E535" i="23"/>
  <c r="G535" i="23" s="1"/>
  <c r="E536" i="23"/>
  <c r="G536" i="23" s="1"/>
  <c r="E540" i="23"/>
  <c r="G540" i="23" s="1"/>
  <c r="F581" i="23"/>
  <c r="E503" i="23"/>
  <c r="G503" i="23" s="1"/>
  <c r="E504" i="23"/>
  <c r="G504" i="23" s="1"/>
  <c r="E505" i="23"/>
  <c r="E470" i="23"/>
  <c r="G470" i="23" s="1"/>
  <c r="E471" i="23"/>
  <c r="G471" i="23" s="1"/>
  <c r="E472" i="23"/>
  <c r="G472" i="23" s="1"/>
  <c r="E473" i="23"/>
  <c r="G473" i="23" s="1"/>
  <c r="E474" i="23"/>
  <c r="G474" i="23" s="1"/>
  <c r="E501" i="23"/>
  <c r="G501" i="23" s="1"/>
  <c r="E502" i="23"/>
  <c r="G502" i="23" s="1"/>
  <c r="E457" i="23"/>
  <c r="G457" i="23" s="1"/>
  <c r="E458" i="23"/>
  <c r="G458" i="23" s="1"/>
  <c r="E459" i="23"/>
  <c r="G459" i="23" s="1"/>
  <c r="E407" i="23"/>
  <c r="G407" i="23" s="1"/>
  <c r="E408" i="23"/>
  <c r="G408" i="23" s="1"/>
  <c r="E445" i="23"/>
  <c r="G445" i="23" s="1"/>
  <c r="E446" i="23"/>
  <c r="G446" i="23" s="1"/>
  <c r="E400" i="23"/>
  <c r="G400" i="23" s="1"/>
  <c r="E401" i="23"/>
  <c r="G401" i="23" s="1"/>
  <c r="E426" i="23"/>
  <c r="G426" i="23" s="1"/>
  <c r="E427" i="23"/>
  <c r="G427" i="23" s="1"/>
  <c r="E405" i="23"/>
  <c r="G405" i="23" s="1"/>
  <c r="E406" i="23"/>
  <c r="G406" i="23" s="1"/>
  <c r="E430" i="23"/>
  <c r="G430" i="23" s="1"/>
  <c r="E431" i="23"/>
  <c r="G431" i="23" s="1"/>
  <c r="E432" i="23"/>
  <c r="G432" i="23" s="1"/>
  <c r="F453" i="23"/>
  <c r="F421" i="23"/>
  <c r="E349" i="23"/>
  <c r="G349" i="23" s="1"/>
  <c r="E381" i="23"/>
  <c r="G381" i="23" s="1"/>
  <c r="E382" i="23"/>
  <c r="G382" i="23" s="1"/>
  <c r="E343" i="23"/>
  <c r="G343" i="23" s="1"/>
  <c r="E344" i="23"/>
  <c r="G344" i="23" s="1"/>
  <c r="E345" i="23"/>
  <c r="G345" i="23" s="1"/>
  <c r="E377" i="23"/>
  <c r="G377" i="23" s="1"/>
  <c r="E378" i="23"/>
  <c r="G378" i="23" s="1"/>
  <c r="E379" i="23"/>
  <c r="E330" i="23"/>
  <c r="G330" i="23" s="1"/>
  <c r="E331" i="23"/>
  <c r="G331" i="23" s="1"/>
  <c r="F358" i="23"/>
  <c r="E288" i="23"/>
  <c r="G288" i="23" s="1"/>
  <c r="E289" i="23"/>
  <c r="G289" i="23" s="1"/>
  <c r="E276" i="23"/>
  <c r="G276" i="23" s="1"/>
  <c r="E277" i="23"/>
  <c r="G277" i="23" s="1"/>
  <c r="E278" i="23"/>
  <c r="G278" i="23" s="1"/>
  <c r="E316" i="23"/>
  <c r="G316" i="23" s="1"/>
  <c r="E317" i="23"/>
  <c r="G317" i="23" s="1"/>
  <c r="E318" i="23"/>
  <c r="G318" i="23" s="1"/>
  <c r="E307" i="23"/>
  <c r="G307" i="23" s="1"/>
  <c r="E308" i="23"/>
  <c r="G308" i="23" s="1"/>
  <c r="E309" i="23"/>
  <c r="G309" i="23" s="1"/>
  <c r="E280" i="23"/>
  <c r="G280" i="23" s="1"/>
  <c r="E281" i="23"/>
  <c r="G281" i="23" s="1"/>
  <c r="E282" i="23"/>
  <c r="G282" i="23" s="1"/>
  <c r="F294" i="23"/>
  <c r="E255" i="23"/>
  <c r="G255" i="23" s="1"/>
  <c r="E256" i="23"/>
  <c r="G256" i="23" s="1"/>
  <c r="E222" i="23"/>
  <c r="G222" i="23" s="1"/>
  <c r="E223" i="23"/>
  <c r="G223" i="23" s="1"/>
  <c r="E224" i="23"/>
  <c r="G224" i="23" s="1"/>
  <c r="E217" i="23"/>
  <c r="G217" i="23" s="1"/>
  <c r="E218" i="23"/>
  <c r="G218" i="23" s="1"/>
  <c r="E219" i="23"/>
  <c r="G219" i="23" s="1"/>
  <c r="E252" i="23"/>
  <c r="G252" i="23" s="1"/>
  <c r="E253" i="23"/>
  <c r="G253" i="23" s="1"/>
  <c r="E254" i="23"/>
  <c r="G254" i="23" s="1"/>
  <c r="E216" i="23"/>
  <c r="G216" i="23" s="1"/>
  <c r="E220" i="23"/>
  <c r="G220" i="23" s="1"/>
  <c r="E221" i="23"/>
  <c r="E191" i="23"/>
  <c r="G191" i="23" s="1"/>
  <c r="E192" i="23"/>
  <c r="G192" i="23" s="1"/>
  <c r="E149" i="23"/>
  <c r="G149" i="23" s="1"/>
  <c r="E150" i="23"/>
  <c r="G150" i="23" s="1"/>
  <c r="E151" i="23"/>
  <c r="G151" i="23" s="1"/>
  <c r="E180" i="23"/>
  <c r="G180" i="23" s="1"/>
  <c r="E181" i="23"/>
  <c r="G181" i="23" s="1"/>
  <c r="E182" i="23"/>
  <c r="G182" i="23" s="1"/>
  <c r="E143" i="23"/>
  <c r="G143" i="23" s="1"/>
  <c r="E144" i="23"/>
  <c r="G144" i="23" s="1"/>
  <c r="E145" i="23"/>
  <c r="G145" i="23" s="1"/>
  <c r="E146" i="23"/>
  <c r="G146" i="23" s="1"/>
  <c r="E173" i="23"/>
  <c r="G173" i="23" s="1"/>
  <c r="E174" i="23"/>
  <c r="G174" i="23" s="1"/>
  <c r="E175" i="23"/>
  <c r="G175" i="23" s="1"/>
  <c r="E66" i="23"/>
  <c r="G66" i="23" s="1"/>
  <c r="E67" i="23"/>
  <c r="G67" i="23" s="1"/>
  <c r="E124" i="23"/>
  <c r="G124" i="23" s="1"/>
  <c r="E125" i="23"/>
  <c r="G125" i="23" s="1"/>
  <c r="E126" i="23"/>
  <c r="G126" i="23" s="1"/>
  <c r="E78" i="23"/>
  <c r="G78" i="23" s="1"/>
  <c r="E79" i="23"/>
  <c r="G79" i="23" s="1"/>
  <c r="E119" i="23"/>
  <c r="G119" i="23" s="1"/>
  <c r="E120" i="23"/>
  <c r="G120" i="23" s="1"/>
  <c r="E121" i="23"/>
  <c r="G121" i="23" s="1"/>
  <c r="F133" i="23"/>
  <c r="E75" i="23"/>
  <c r="G75" i="23" s="1"/>
  <c r="E76" i="23"/>
  <c r="G76" i="23" s="1"/>
  <c r="E77" i="23"/>
  <c r="G77" i="23" s="1"/>
  <c r="F101" i="23"/>
  <c r="E59" i="23"/>
  <c r="G59" i="23" s="1"/>
  <c r="E60" i="23"/>
  <c r="G60" i="23" s="1"/>
  <c r="E61" i="23"/>
  <c r="G61" i="23" s="1"/>
  <c r="E14" i="23"/>
  <c r="G14" i="23" s="1"/>
  <c r="E48" i="23"/>
  <c r="G48" i="23" s="1"/>
  <c r="E49" i="23"/>
  <c r="G49" i="23" s="1"/>
  <c r="E15" i="23"/>
  <c r="G15" i="23" s="1"/>
  <c r="E16" i="23"/>
  <c r="G16" i="23" s="1"/>
  <c r="E8" i="23"/>
  <c r="B3" i="23"/>
  <c r="C42" i="25"/>
  <c r="BK47" i="32"/>
  <c r="BK44" i="32"/>
  <c r="BK43" i="32"/>
  <c r="BK42" i="32"/>
  <c r="BK37" i="32"/>
  <c r="BK36" i="32"/>
  <c r="BK34" i="32"/>
  <c r="BK33" i="32"/>
  <c r="BK27" i="32"/>
  <c r="BK26" i="32"/>
  <c r="BK25" i="32"/>
  <c r="BK18" i="32"/>
  <c r="BK17" i="32"/>
  <c r="BK13" i="32"/>
  <c r="BK12" i="32"/>
  <c r="BK38" i="32" l="1"/>
  <c r="BL32" i="30"/>
  <c r="BL35" i="30"/>
  <c r="BL18" i="30"/>
  <c r="BL13" i="30"/>
  <c r="BL14" i="30"/>
  <c r="BL15" i="30"/>
  <c r="BL16" i="30"/>
  <c r="BL17" i="30"/>
  <c r="BL7" i="30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H52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37" i="17"/>
  <c r="H36" i="17"/>
  <c r="F52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37" i="17"/>
  <c r="F36" i="17"/>
  <c r="E52" i="17"/>
  <c r="E50" i="17"/>
  <c r="E51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37" i="17"/>
  <c r="E36" i="17"/>
  <c r="D52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37" i="17"/>
  <c r="D36" i="17"/>
  <c r="C52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37" i="17"/>
  <c r="C36" i="17"/>
  <c r="A52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37" i="17"/>
  <c r="A36" i="17"/>
  <c r="GN22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BP53" i="17"/>
  <c r="BQ53" i="17"/>
  <c r="BR53" i="17"/>
  <c r="BS53" i="17"/>
  <c r="BT53" i="17"/>
  <c r="BU53" i="17"/>
  <c r="BV53" i="17"/>
  <c r="BW53" i="17"/>
  <c r="BX53" i="17"/>
  <c r="BY53" i="17"/>
  <c r="BZ53" i="17"/>
  <c r="CA53" i="17"/>
  <c r="CB53" i="17"/>
  <c r="CC53" i="17"/>
  <c r="CD53" i="17"/>
  <c r="CE53" i="17"/>
  <c r="CF53" i="17"/>
  <c r="CG53" i="17"/>
  <c r="CH53" i="17"/>
  <c r="CI53" i="17"/>
  <c r="CJ53" i="17"/>
  <c r="CK53" i="17"/>
  <c r="CL53" i="17"/>
  <c r="CM53" i="17"/>
  <c r="CN53" i="17"/>
  <c r="CO53" i="17"/>
  <c r="CP53" i="17"/>
  <c r="CQ53" i="17"/>
  <c r="CR53" i="17"/>
  <c r="CS53" i="17"/>
  <c r="CT53" i="17"/>
  <c r="CU53" i="17"/>
  <c r="CV53" i="17"/>
  <c r="CW53" i="17"/>
  <c r="CX53" i="17"/>
  <c r="CY53" i="17"/>
  <c r="CZ53" i="17"/>
  <c r="DA53" i="17"/>
  <c r="DB53" i="17"/>
  <c r="DC53" i="17"/>
  <c r="DD53" i="17"/>
  <c r="DE53" i="17"/>
  <c r="DF53" i="17"/>
  <c r="DG53" i="17"/>
  <c r="DH53" i="17"/>
  <c r="DI53" i="17"/>
  <c r="DJ53" i="17"/>
  <c r="DK53" i="17"/>
  <c r="DL53" i="17"/>
  <c r="DM53" i="17"/>
  <c r="DN53" i="17"/>
  <c r="DO53" i="17"/>
  <c r="DP53" i="17"/>
  <c r="DQ53" i="17"/>
  <c r="DR53" i="17"/>
  <c r="DS53" i="17"/>
  <c r="DT53" i="17"/>
  <c r="DU53" i="17"/>
  <c r="DV53" i="17"/>
  <c r="DW53" i="17"/>
  <c r="DX53" i="17"/>
  <c r="DY53" i="17"/>
  <c r="DZ53" i="17"/>
  <c r="EA53" i="17"/>
  <c r="EB53" i="17"/>
  <c r="EC53" i="17"/>
  <c r="ED53" i="17"/>
  <c r="EE53" i="17"/>
  <c r="EF53" i="17"/>
  <c r="EG53" i="17"/>
  <c r="EH53" i="17"/>
  <c r="EI53" i="17"/>
  <c r="EJ53" i="17"/>
  <c r="EK53" i="17"/>
  <c r="EL53" i="17"/>
  <c r="EM53" i="17"/>
  <c r="EN53" i="17"/>
  <c r="EO53" i="17"/>
  <c r="EP53" i="17"/>
  <c r="EQ53" i="17"/>
  <c r="ER53" i="17"/>
  <c r="ES53" i="17"/>
  <c r="ET53" i="17"/>
  <c r="EU53" i="17"/>
  <c r="EV53" i="17"/>
  <c r="EW53" i="17"/>
  <c r="EX53" i="17"/>
  <c r="EY53" i="17"/>
  <c r="EZ53" i="17"/>
  <c r="FA53" i="17"/>
  <c r="FB53" i="17"/>
  <c r="FC53" i="17"/>
  <c r="FD53" i="17"/>
  <c r="FE53" i="17"/>
  <c r="FF53" i="17"/>
  <c r="FG53" i="17"/>
  <c r="FH53" i="17"/>
  <c r="FI53" i="17"/>
  <c r="FJ53" i="17"/>
  <c r="FK53" i="17"/>
  <c r="FL53" i="17"/>
  <c r="FM53" i="17"/>
  <c r="FN53" i="17"/>
  <c r="FO53" i="17"/>
  <c r="FP53" i="17"/>
  <c r="FQ53" i="17"/>
  <c r="FR53" i="17"/>
  <c r="FS53" i="17"/>
  <c r="FT53" i="17"/>
  <c r="FU53" i="17"/>
  <c r="FV53" i="17"/>
  <c r="FW53" i="17"/>
  <c r="FX53" i="17"/>
  <c r="FY53" i="17"/>
  <c r="FZ53" i="17"/>
  <c r="GA53" i="17"/>
  <c r="GB53" i="17"/>
  <c r="GC53" i="17"/>
  <c r="GD53" i="17"/>
  <c r="GE53" i="17"/>
  <c r="GF53" i="17"/>
  <c r="GG53" i="17"/>
  <c r="GH53" i="17"/>
  <c r="GI53" i="17"/>
  <c r="GJ53" i="17"/>
  <c r="GK53" i="17"/>
  <c r="GL53" i="17"/>
  <c r="GM53" i="17"/>
  <c r="GN53" i="17"/>
  <c r="K53" i="17"/>
  <c r="K35" i="17"/>
  <c r="L35" i="17" s="1"/>
  <c r="M35" i="17" s="1"/>
  <c r="N35" i="17" s="1"/>
  <c r="O35" i="17" s="1"/>
  <c r="P35" i="17" s="1"/>
  <c r="Q35" i="17" s="1"/>
  <c r="R35" i="17" s="1"/>
  <c r="S35" i="17" s="1"/>
  <c r="T35" i="17" s="1"/>
  <c r="U35" i="17" s="1"/>
  <c r="V35" i="17" s="1"/>
  <c r="W35" i="17" s="1"/>
  <c r="X35" i="17" s="1"/>
  <c r="Y35" i="17" s="1"/>
  <c r="Z35" i="17" s="1"/>
  <c r="AA35" i="17" s="1"/>
  <c r="AB35" i="17" s="1"/>
  <c r="AC35" i="17" s="1"/>
  <c r="AD35" i="17" s="1"/>
  <c r="AE35" i="17" s="1"/>
  <c r="AF35" i="17" s="1"/>
  <c r="AG35" i="17" s="1"/>
  <c r="AH35" i="17" s="1"/>
  <c r="AI35" i="17" s="1"/>
  <c r="AJ35" i="17" s="1"/>
  <c r="AK35" i="17" s="1"/>
  <c r="AL35" i="17" s="1"/>
  <c r="AM35" i="17" s="1"/>
  <c r="AN35" i="17" s="1"/>
  <c r="AO35" i="17" s="1"/>
  <c r="AP35" i="17" s="1"/>
  <c r="AQ35" i="17" s="1"/>
  <c r="AR35" i="17" s="1"/>
  <c r="AS35" i="17" s="1"/>
  <c r="AT35" i="17" s="1"/>
  <c r="AU35" i="17" s="1"/>
  <c r="AV35" i="17" s="1"/>
  <c r="AW35" i="17" s="1"/>
  <c r="AX35" i="17" s="1"/>
  <c r="AY35" i="17" s="1"/>
  <c r="AZ35" i="17" s="1"/>
  <c r="BA35" i="17" s="1"/>
  <c r="BB35" i="17" s="1"/>
  <c r="BC35" i="17" s="1"/>
  <c r="BD35" i="17" s="1"/>
  <c r="BE35" i="17" s="1"/>
  <c r="BF35" i="17" s="1"/>
  <c r="BG35" i="17" s="1"/>
  <c r="BH35" i="17" s="1"/>
  <c r="BI35" i="17" s="1"/>
  <c r="BJ35" i="17" s="1"/>
  <c r="BK35" i="17" s="1"/>
  <c r="BL35" i="17" s="1"/>
  <c r="BM35" i="17" s="1"/>
  <c r="BN35" i="17" s="1"/>
  <c r="BO35" i="17" s="1"/>
  <c r="BP35" i="17" s="1"/>
  <c r="BQ35" i="17" s="1"/>
  <c r="BR35" i="17" s="1"/>
  <c r="BS35" i="17" s="1"/>
  <c r="BT35" i="17" s="1"/>
  <c r="BU35" i="17" s="1"/>
  <c r="BV35" i="17" s="1"/>
  <c r="BW35" i="17" s="1"/>
  <c r="BX35" i="17" s="1"/>
  <c r="BY35" i="17" s="1"/>
  <c r="BZ35" i="17" s="1"/>
  <c r="CA35" i="17" s="1"/>
  <c r="CB35" i="17" s="1"/>
  <c r="CC35" i="17" s="1"/>
  <c r="CD35" i="17" s="1"/>
  <c r="CE35" i="17" s="1"/>
  <c r="CF35" i="17" s="1"/>
  <c r="CG35" i="17" s="1"/>
  <c r="CH35" i="17" s="1"/>
  <c r="CI35" i="17" s="1"/>
  <c r="CJ35" i="17" s="1"/>
  <c r="CK35" i="17" s="1"/>
  <c r="CL35" i="17" s="1"/>
  <c r="CM35" i="17" s="1"/>
  <c r="CN35" i="17" s="1"/>
  <c r="CO35" i="17" s="1"/>
  <c r="CP35" i="17" s="1"/>
  <c r="CQ35" i="17" s="1"/>
  <c r="CR35" i="17" s="1"/>
  <c r="CS35" i="17" s="1"/>
  <c r="CT35" i="17" s="1"/>
  <c r="CU35" i="17" s="1"/>
  <c r="CV35" i="17" s="1"/>
  <c r="CW35" i="17" s="1"/>
  <c r="CX35" i="17" s="1"/>
  <c r="CY35" i="17" s="1"/>
  <c r="CZ35" i="17" s="1"/>
  <c r="DA35" i="17" s="1"/>
  <c r="DB35" i="17" s="1"/>
  <c r="DC35" i="17" s="1"/>
  <c r="DD35" i="17" s="1"/>
  <c r="DE35" i="17" s="1"/>
  <c r="DF35" i="17" s="1"/>
  <c r="DG35" i="17" s="1"/>
  <c r="DH35" i="17" s="1"/>
  <c r="DI35" i="17" s="1"/>
  <c r="DJ35" i="17" s="1"/>
  <c r="DK35" i="17" s="1"/>
  <c r="DL35" i="17" s="1"/>
  <c r="DM35" i="17" s="1"/>
  <c r="DN35" i="17" s="1"/>
  <c r="DO35" i="17" s="1"/>
  <c r="DP35" i="17" s="1"/>
  <c r="DQ35" i="17" s="1"/>
  <c r="DR35" i="17" s="1"/>
  <c r="DS35" i="17" s="1"/>
  <c r="DT35" i="17" s="1"/>
  <c r="DU35" i="17" s="1"/>
  <c r="DV35" i="17" s="1"/>
  <c r="DW35" i="17" s="1"/>
  <c r="DX35" i="17" s="1"/>
  <c r="DY35" i="17" s="1"/>
  <c r="DZ35" i="17" s="1"/>
  <c r="EA35" i="17" s="1"/>
  <c r="EB35" i="17" s="1"/>
  <c r="EC35" i="17" s="1"/>
  <c r="ED35" i="17" s="1"/>
  <c r="EE35" i="17" s="1"/>
  <c r="EF35" i="17" s="1"/>
  <c r="EG35" i="17" s="1"/>
  <c r="EH35" i="17" s="1"/>
  <c r="EI35" i="17" s="1"/>
  <c r="EJ35" i="17" s="1"/>
  <c r="EK35" i="17" s="1"/>
  <c r="EL35" i="17" s="1"/>
  <c r="EM35" i="17" s="1"/>
  <c r="EN35" i="17" s="1"/>
  <c r="EO35" i="17" s="1"/>
  <c r="EP35" i="17" s="1"/>
  <c r="EQ35" i="17" s="1"/>
  <c r="ER35" i="17" s="1"/>
  <c r="ES35" i="17" s="1"/>
  <c r="ET35" i="17" s="1"/>
  <c r="EU35" i="17" s="1"/>
  <c r="EV35" i="17" s="1"/>
  <c r="EW35" i="17" s="1"/>
  <c r="EX35" i="17" s="1"/>
  <c r="EY35" i="17" s="1"/>
  <c r="EZ35" i="17" s="1"/>
  <c r="FA35" i="17" s="1"/>
  <c r="FB35" i="17" s="1"/>
  <c r="FC35" i="17" s="1"/>
  <c r="FD35" i="17" s="1"/>
  <c r="FE35" i="17" s="1"/>
  <c r="FF35" i="17" s="1"/>
  <c r="FG35" i="17" s="1"/>
  <c r="FH35" i="17" s="1"/>
  <c r="FI35" i="17" s="1"/>
  <c r="FJ35" i="17" s="1"/>
  <c r="FK35" i="17" s="1"/>
  <c r="FL35" i="17" s="1"/>
  <c r="FM35" i="17" s="1"/>
  <c r="FN35" i="17" s="1"/>
  <c r="FO35" i="17" s="1"/>
  <c r="FP35" i="17" s="1"/>
  <c r="FQ35" i="17" s="1"/>
  <c r="FR35" i="17" s="1"/>
  <c r="FS35" i="17" s="1"/>
  <c r="FT35" i="17" s="1"/>
  <c r="FU35" i="17" s="1"/>
  <c r="FV35" i="17" s="1"/>
  <c r="FW35" i="17" s="1"/>
  <c r="FX35" i="17" s="1"/>
  <c r="FY35" i="17" s="1"/>
  <c r="FZ35" i="17" s="1"/>
  <c r="GA35" i="17" s="1"/>
  <c r="GB35" i="17" s="1"/>
  <c r="GC35" i="17" s="1"/>
  <c r="GD35" i="17" s="1"/>
  <c r="GE35" i="17" s="1"/>
  <c r="GF35" i="17" s="1"/>
  <c r="GG35" i="17" s="1"/>
  <c r="GH35" i="17" s="1"/>
  <c r="GI35" i="17" s="1"/>
  <c r="GJ35" i="17" s="1"/>
  <c r="GK35" i="17" s="1"/>
  <c r="GL35" i="17" s="1"/>
  <c r="GM35" i="17" s="1"/>
  <c r="GN35" i="17" s="1"/>
  <c r="C19" i="32" l="1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AJ19" i="32"/>
  <c r="AK19" i="32"/>
  <c r="AL19" i="32"/>
  <c r="AM19" i="32"/>
  <c r="AN19" i="32"/>
  <c r="AO19" i="32"/>
  <c r="AP19" i="32"/>
  <c r="AQ19" i="32"/>
  <c r="AR19" i="32"/>
  <c r="AS19" i="32"/>
  <c r="AT19" i="32"/>
  <c r="AU19" i="32"/>
  <c r="AV19" i="32"/>
  <c r="AW19" i="32"/>
  <c r="AX19" i="32"/>
  <c r="AY19" i="32"/>
  <c r="AZ19" i="32"/>
  <c r="BA19" i="32"/>
  <c r="BB19" i="32"/>
  <c r="BC19" i="32"/>
  <c r="BD19" i="32"/>
  <c r="BE19" i="32"/>
  <c r="BF19" i="32"/>
  <c r="BG19" i="32"/>
  <c r="BH19" i="32"/>
  <c r="BI19" i="32"/>
  <c r="BJ19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AJ20" i="32"/>
  <c r="AK20" i="32"/>
  <c r="AL20" i="32"/>
  <c r="AM20" i="32"/>
  <c r="AN20" i="32"/>
  <c r="AO20" i="32"/>
  <c r="AP20" i="32"/>
  <c r="AQ20" i="32"/>
  <c r="AR20" i="32"/>
  <c r="AS20" i="32"/>
  <c r="AT20" i="32"/>
  <c r="AU20" i="32"/>
  <c r="AV20" i="32"/>
  <c r="AW20" i="32"/>
  <c r="AX20" i="32"/>
  <c r="AY20" i="32"/>
  <c r="AZ20" i="32"/>
  <c r="BA20" i="32"/>
  <c r="BB20" i="32"/>
  <c r="BC20" i="32"/>
  <c r="BD20" i="32"/>
  <c r="BE20" i="32"/>
  <c r="BF20" i="32"/>
  <c r="BG20" i="32"/>
  <c r="BH20" i="32"/>
  <c r="BI20" i="32"/>
  <c r="BJ20" i="32"/>
  <c r="K23" i="32"/>
  <c r="W23" i="32"/>
  <c r="AI23" i="32"/>
  <c r="AU23" i="32"/>
  <c r="BG23" i="32"/>
  <c r="K24" i="32"/>
  <c r="W24" i="32"/>
  <c r="AI24" i="32"/>
  <c r="AU24" i="32"/>
  <c r="BG24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AR38" i="32"/>
  <c r="AS38" i="32"/>
  <c r="AT38" i="32"/>
  <c r="AU38" i="32"/>
  <c r="AV38" i="32"/>
  <c r="AW38" i="32"/>
  <c r="AX38" i="32"/>
  <c r="AY38" i="32"/>
  <c r="AZ38" i="32"/>
  <c r="BA38" i="32"/>
  <c r="BB38" i="32"/>
  <c r="BC38" i="32"/>
  <c r="BD38" i="32"/>
  <c r="BE38" i="32"/>
  <c r="BF38" i="32"/>
  <c r="BG38" i="32"/>
  <c r="BH38" i="32"/>
  <c r="BI38" i="32"/>
  <c r="BJ38" i="32"/>
  <c r="E11" i="32"/>
  <c r="E14" i="32" s="1"/>
  <c r="G9" i="30"/>
  <c r="G11" i="32"/>
  <c r="G14" i="32" s="1"/>
  <c r="K11" i="32"/>
  <c r="K14" i="32" s="1"/>
  <c r="O11" i="32"/>
  <c r="O14" i="32" s="1"/>
  <c r="S11" i="32"/>
  <c r="S14" i="32" s="1"/>
  <c r="W9" i="30"/>
  <c r="W11" i="32"/>
  <c r="W14" i="32" s="1"/>
  <c r="AA11" i="32"/>
  <c r="AA14" i="32" s="1"/>
  <c r="AE11" i="32"/>
  <c r="AE14" i="32" s="1"/>
  <c r="AI11" i="32"/>
  <c r="AI14" i="32" s="1"/>
  <c r="AK11" i="32"/>
  <c r="AK14" i="32" s="1"/>
  <c r="AM9" i="30"/>
  <c r="AM11" i="32"/>
  <c r="AM14" i="32" s="1"/>
  <c r="AO11" i="32"/>
  <c r="AO14" i="32" s="1"/>
  <c r="AQ11" i="32"/>
  <c r="AQ14" i="32" s="1"/>
  <c r="AU11" i="32"/>
  <c r="AU14" i="32" s="1"/>
  <c r="AY11" i="32"/>
  <c r="AY14" i="32" s="1"/>
  <c r="BC9" i="30"/>
  <c r="BC11" i="32"/>
  <c r="BC14" i="32" s="1"/>
  <c r="BG11" i="32"/>
  <c r="BG14" i="32" s="1"/>
  <c r="H9" i="30"/>
  <c r="L9" i="30"/>
  <c r="AB9" i="30"/>
  <c r="AL9" i="30"/>
  <c r="AN9" i="30"/>
  <c r="BD9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AD10" i="30"/>
  <c r="AE10" i="30"/>
  <c r="AF10" i="30"/>
  <c r="AG10" i="30"/>
  <c r="AH10" i="30"/>
  <c r="AI10" i="30"/>
  <c r="AJ10" i="30"/>
  <c r="AK10" i="30"/>
  <c r="AL10" i="30"/>
  <c r="AM10" i="30"/>
  <c r="AN10" i="30"/>
  <c r="AO10" i="30"/>
  <c r="AP10" i="30"/>
  <c r="AQ10" i="30"/>
  <c r="AR10" i="30"/>
  <c r="AS10" i="30"/>
  <c r="AT10" i="30"/>
  <c r="AU10" i="30"/>
  <c r="AV10" i="30"/>
  <c r="AW10" i="30"/>
  <c r="AX10" i="30"/>
  <c r="AY10" i="30"/>
  <c r="AZ10" i="30"/>
  <c r="BA10" i="30"/>
  <c r="BB10" i="30"/>
  <c r="BC10" i="30"/>
  <c r="BD10" i="30"/>
  <c r="BE10" i="30"/>
  <c r="BF10" i="30"/>
  <c r="BG10" i="30"/>
  <c r="BH10" i="30"/>
  <c r="BI10" i="30"/>
  <c r="BJ10" i="30"/>
  <c r="BK10" i="30"/>
  <c r="D11" i="30"/>
  <c r="E11" i="30"/>
  <c r="D21" i="32" s="1"/>
  <c r="F11" i="30"/>
  <c r="E21" i="32" s="1"/>
  <c r="G11" i="30"/>
  <c r="F21" i="32" s="1"/>
  <c r="H11" i="30"/>
  <c r="G21" i="32" s="1"/>
  <c r="I11" i="30"/>
  <c r="H21" i="32" s="1"/>
  <c r="J11" i="30"/>
  <c r="I21" i="32" s="1"/>
  <c r="K11" i="30"/>
  <c r="J21" i="32" s="1"/>
  <c r="L11" i="30"/>
  <c r="K21" i="32" s="1"/>
  <c r="M11" i="30"/>
  <c r="L21" i="32" s="1"/>
  <c r="N11" i="30"/>
  <c r="M21" i="32" s="1"/>
  <c r="O11" i="30"/>
  <c r="N21" i="32" s="1"/>
  <c r="P11" i="30"/>
  <c r="O21" i="32" s="1"/>
  <c r="Q11" i="30"/>
  <c r="P21" i="32" s="1"/>
  <c r="R11" i="30"/>
  <c r="Q21" i="32" s="1"/>
  <c r="S11" i="30"/>
  <c r="R21" i="32" s="1"/>
  <c r="T11" i="30"/>
  <c r="S21" i="32" s="1"/>
  <c r="U11" i="30"/>
  <c r="T21" i="32" s="1"/>
  <c r="V11" i="30"/>
  <c r="U21" i="32" s="1"/>
  <c r="W11" i="30"/>
  <c r="V21" i="32" s="1"/>
  <c r="X11" i="30"/>
  <c r="W21" i="32" s="1"/>
  <c r="Y11" i="30"/>
  <c r="X21" i="32" s="1"/>
  <c r="Z11" i="30"/>
  <c r="Y21" i="32" s="1"/>
  <c r="AA11" i="30"/>
  <c r="Z21" i="32" s="1"/>
  <c r="AB11" i="30"/>
  <c r="AA21" i="32" s="1"/>
  <c r="AC11" i="30"/>
  <c r="AB21" i="32" s="1"/>
  <c r="AD11" i="30"/>
  <c r="AC21" i="32" s="1"/>
  <c r="AE11" i="30"/>
  <c r="AD21" i="32" s="1"/>
  <c r="AF11" i="30"/>
  <c r="AE21" i="32" s="1"/>
  <c r="AG11" i="30"/>
  <c r="AF21" i="32" s="1"/>
  <c r="AH11" i="30"/>
  <c r="AG21" i="32" s="1"/>
  <c r="AI11" i="30"/>
  <c r="AH21" i="32" s="1"/>
  <c r="AJ11" i="30"/>
  <c r="AI21" i="32" s="1"/>
  <c r="AK11" i="30"/>
  <c r="AJ21" i="32" s="1"/>
  <c r="AL11" i="30"/>
  <c r="AK21" i="32" s="1"/>
  <c r="AM11" i="30"/>
  <c r="AL21" i="32" s="1"/>
  <c r="AN11" i="30"/>
  <c r="AM21" i="32" s="1"/>
  <c r="AO11" i="30"/>
  <c r="AN21" i="32" s="1"/>
  <c r="AP11" i="30"/>
  <c r="AO21" i="32" s="1"/>
  <c r="AQ11" i="30"/>
  <c r="AP21" i="32" s="1"/>
  <c r="AR11" i="30"/>
  <c r="AQ21" i="32" s="1"/>
  <c r="AS11" i="30"/>
  <c r="AR21" i="32" s="1"/>
  <c r="AT11" i="30"/>
  <c r="AS21" i="32" s="1"/>
  <c r="AU11" i="30"/>
  <c r="AT21" i="32" s="1"/>
  <c r="AV11" i="30"/>
  <c r="AU21" i="32" s="1"/>
  <c r="AW11" i="30"/>
  <c r="AV21" i="32" s="1"/>
  <c r="AX11" i="30"/>
  <c r="AW21" i="32" s="1"/>
  <c r="AY11" i="30"/>
  <c r="AX21" i="32" s="1"/>
  <c r="AZ11" i="30"/>
  <c r="AY21" i="32" s="1"/>
  <c r="BA11" i="30"/>
  <c r="AZ21" i="32" s="1"/>
  <c r="BB11" i="30"/>
  <c r="BA21" i="32" s="1"/>
  <c r="BC11" i="30"/>
  <c r="BB21" i="32" s="1"/>
  <c r="BD11" i="30"/>
  <c r="BC21" i="32" s="1"/>
  <c r="BE11" i="30"/>
  <c r="BD21" i="32" s="1"/>
  <c r="BF11" i="30"/>
  <c r="BE21" i="32" s="1"/>
  <c r="BG11" i="30"/>
  <c r="BF21" i="32" s="1"/>
  <c r="BH11" i="30"/>
  <c r="BG21" i="32" s="1"/>
  <c r="BI11" i="30"/>
  <c r="BH21" i="32" s="1"/>
  <c r="BJ11" i="30"/>
  <c r="BI21" i="32" s="1"/>
  <c r="BK11" i="30"/>
  <c r="BJ21" i="32" s="1"/>
  <c r="B4" i="28"/>
  <c r="C4" i="28"/>
  <c r="D4" i="28"/>
  <c r="E4" i="28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G4" i="28"/>
  <c r="AH4" i="28"/>
  <c r="AI4" i="28"/>
  <c r="AJ4" i="28"/>
  <c r="AK4" i="28"/>
  <c r="AL4" i="28"/>
  <c r="AM4" i="28"/>
  <c r="AN4" i="28"/>
  <c r="AO4" i="28"/>
  <c r="AP4" i="28"/>
  <c r="AQ4" i="28"/>
  <c r="AR4" i="28"/>
  <c r="AS4" i="28"/>
  <c r="AT4" i="28"/>
  <c r="AU4" i="28"/>
  <c r="AV4" i="28"/>
  <c r="AW4" i="28"/>
  <c r="AX4" i="28"/>
  <c r="AY4" i="28"/>
  <c r="AZ4" i="28"/>
  <c r="BA4" i="28"/>
  <c r="BB4" i="28"/>
  <c r="BC4" i="28"/>
  <c r="BD4" i="28"/>
  <c r="BE4" i="28"/>
  <c r="BF4" i="28"/>
  <c r="BG4" i="28"/>
  <c r="BH4" i="28"/>
  <c r="BI4" i="28"/>
  <c r="B17" i="28"/>
  <c r="D12" i="30" s="1"/>
  <c r="C22" i="32" s="1"/>
  <c r="C17" i="28"/>
  <c r="E12" i="30" s="1"/>
  <c r="D22" i="32" s="1"/>
  <c r="D17" i="28"/>
  <c r="F12" i="30" s="1"/>
  <c r="E22" i="32" s="1"/>
  <c r="E17" i="28"/>
  <c r="G12" i="30" s="1"/>
  <c r="F22" i="32" s="1"/>
  <c r="F17" i="28"/>
  <c r="H12" i="30" s="1"/>
  <c r="G17" i="28"/>
  <c r="I12" i="30" s="1"/>
  <c r="H22" i="32" s="1"/>
  <c r="H17" i="28"/>
  <c r="H30" i="28" s="1"/>
  <c r="I17" i="28"/>
  <c r="K12" i="30" s="1"/>
  <c r="J22" i="32" s="1"/>
  <c r="J17" i="28"/>
  <c r="L12" i="30" s="1"/>
  <c r="K22" i="32" s="1"/>
  <c r="K17" i="28"/>
  <c r="M12" i="30" s="1"/>
  <c r="L22" i="32" s="1"/>
  <c r="L17" i="28"/>
  <c r="L30" i="28" s="1"/>
  <c r="M17" i="28"/>
  <c r="O12" i="30" s="1"/>
  <c r="N22" i="32" s="1"/>
  <c r="N17" i="28"/>
  <c r="P12" i="30" s="1"/>
  <c r="O22" i="32" s="1"/>
  <c r="O17" i="28"/>
  <c r="Q12" i="30" s="1"/>
  <c r="P22" i="32" s="1"/>
  <c r="P17" i="28"/>
  <c r="P30" i="28" s="1"/>
  <c r="Q17" i="28"/>
  <c r="S12" i="30" s="1"/>
  <c r="R22" i="32" s="1"/>
  <c r="R17" i="28"/>
  <c r="T12" i="30" s="1"/>
  <c r="S22" i="32" s="1"/>
  <c r="S17" i="28"/>
  <c r="U12" i="30" s="1"/>
  <c r="T22" i="32" s="1"/>
  <c r="T17" i="28"/>
  <c r="T30" i="28" s="1"/>
  <c r="U17" i="28"/>
  <c r="W12" i="30" s="1"/>
  <c r="V22" i="32" s="1"/>
  <c r="V17" i="28"/>
  <c r="X12" i="30" s="1"/>
  <c r="W22" i="32" s="1"/>
  <c r="W17" i="28"/>
  <c r="Y12" i="30" s="1"/>
  <c r="X22" i="32" s="1"/>
  <c r="X17" i="28"/>
  <c r="X30" i="28" s="1"/>
  <c r="Y17" i="28"/>
  <c r="AA12" i="30" s="1"/>
  <c r="Z22" i="32" s="1"/>
  <c r="Z17" i="28"/>
  <c r="AB12" i="30" s="1"/>
  <c r="AA22" i="32" s="1"/>
  <c r="AA17" i="28"/>
  <c r="AC12" i="30" s="1"/>
  <c r="AB22" i="32" s="1"/>
  <c r="AB17" i="28"/>
  <c r="AB30" i="28" s="1"/>
  <c r="AC17" i="28"/>
  <c r="AE12" i="30" s="1"/>
  <c r="AD22" i="32" s="1"/>
  <c r="AD17" i="28"/>
  <c r="AF12" i="30" s="1"/>
  <c r="AE22" i="32" s="1"/>
  <c r="AE17" i="28"/>
  <c r="AG12" i="30" s="1"/>
  <c r="AF22" i="32" s="1"/>
  <c r="AF17" i="28"/>
  <c r="AF30" i="28" s="1"/>
  <c r="AG17" i="28"/>
  <c r="AI12" i="30" s="1"/>
  <c r="AH22" i="32" s="1"/>
  <c r="AH17" i="28"/>
  <c r="AJ12" i="30" s="1"/>
  <c r="AI22" i="32" s="1"/>
  <c r="AI17" i="28"/>
  <c r="AK12" i="30" s="1"/>
  <c r="AJ22" i="32" s="1"/>
  <c r="AJ17" i="28"/>
  <c r="AL12" i="30" s="1"/>
  <c r="AK22" i="32" s="1"/>
  <c r="AK17" i="28"/>
  <c r="AM12" i="30" s="1"/>
  <c r="AL22" i="32" s="1"/>
  <c r="AL17" i="28"/>
  <c r="AN12" i="30" s="1"/>
  <c r="AM22" i="32" s="1"/>
  <c r="AM17" i="28"/>
  <c r="AO12" i="30" s="1"/>
  <c r="AN22" i="32" s="1"/>
  <c r="AN17" i="28"/>
  <c r="AN30" i="28" s="1"/>
  <c r="AO17" i="28"/>
  <c r="AQ12" i="30" s="1"/>
  <c r="AP22" i="32" s="1"/>
  <c r="AP17" i="28"/>
  <c r="AR12" i="30" s="1"/>
  <c r="AQ22" i="32" s="1"/>
  <c r="AQ17" i="28"/>
  <c r="AS12" i="30" s="1"/>
  <c r="AR22" i="32" s="1"/>
  <c r="AR17" i="28"/>
  <c r="AR30" i="28" s="1"/>
  <c r="AS17" i="28"/>
  <c r="AU12" i="30" s="1"/>
  <c r="AT22" i="32" s="1"/>
  <c r="AT17" i="28"/>
  <c r="AV12" i="30" s="1"/>
  <c r="AU22" i="32" s="1"/>
  <c r="AU17" i="28"/>
  <c r="AW12" i="30" s="1"/>
  <c r="AV22" i="32" s="1"/>
  <c r="AV17" i="28"/>
  <c r="AV30" i="28" s="1"/>
  <c r="AW17" i="28"/>
  <c r="AY12" i="30" s="1"/>
  <c r="AX22" i="32" s="1"/>
  <c r="AX17" i="28"/>
  <c r="AZ12" i="30" s="1"/>
  <c r="AY22" i="32" s="1"/>
  <c r="AY17" i="28"/>
  <c r="BA12" i="30" s="1"/>
  <c r="AZ22" i="32" s="1"/>
  <c r="AZ17" i="28"/>
  <c r="AZ30" i="28" s="1"/>
  <c r="BA17" i="28"/>
  <c r="BC12" i="30" s="1"/>
  <c r="BB22" i="32" s="1"/>
  <c r="BB17" i="28"/>
  <c r="BD12" i="30" s="1"/>
  <c r="BC22" i="32" s="1"/>
  <c r="BC17" i="28"/>
  <c r="BE12" i="30" s="1"/>
  <c r="BD22" i="32" s="1"/>
  <c r="BD17" i="28"/>
  <c r="BF12" i="30" s="1"/>
  <c r="BE22" i="32" s="1"/>
  <c r="BE17" i="28"/>
  <c r="BG12" i="30" s="1"/>
  <c r="BF22" i="32" s="1"/>
  <c r="BF17" i="28"/>
  <c r="BH12" i="30" s="1"/>
  <c r="BG22" i="32" s="1"/>
  <c r="BG17" i="28"/>
  <c r="BI12" i="30" s="1"/>
  <c r="BH22" i="32" s="1"/>
  <c r="BH17" i="28"/>
  <c r="BH30" i="28" s="1"/>
  <c r="BI17" i="28"/>
  <c r="BK12" i="30" s="1"/>
  <c r="BJ22" i="32" s="1"/>
  <c r="D10" i="27"/>
  <c r="E10" i="27"/>
  <c r="F10" i="27"/>
  <c r="F11" i="27"/>
  <c r="E12" i="27"/>
  <c r="C13" i="27"/>
  <c r="H7" i="27" s="1"/>
  <c r="BH9" i="30" l="1"/>
  <c r="AR9" i="30"/>
  <c r="AF9" i="30"/>
  <c r="P9" i="30"/>
  <c r="AZ9" i="30"/>
  <c r="X9" i="30"/>
  <c r="AV9" i="30"/>
  <c r="AJ9" i="30"/>
  <c r="T9" i="30"/>
  <c r="F9" i="30"/>
  <c r="AE30" i="28"/>
  <c r="AA30" i="28"/>
  <c r="W30" i="28"/>
  <c r="K30" i="28"/>
  <c r="G30" i="28"/>
  <c r="AP30" i="28"/>
  <c r="BD30" i="28"/>
  <c r="D30" i="28"/>
  <c r="BG30" i="28"/>
  <c r="BC30" i="28"/>
  <c r="AY30" i="28"/>
  <c r="AU30" i="28"/>
  <c r="AQ30" i="28"/>
  <c r="AM30" i="28"/>
  <c r="AI30" i="28"/>
  <c r="S30" i="28"/>
  <c r="O30" i="28"/>
  <c r="C30" i="28"/>
  <c r="Z12" i="30"/>
  <c r="Y22" i="32" s="1"/>
  <c r="AX30" i="28"/>
  <c r="AL30" i="28"/>
  <c r="AJ30" i="28"/>
  <c r="J30" i="28"/>
  <c r="AP12" i="30"/>
  <c r="AO22" i="32" s="1"/>
  <c r="AD30" i="28"/>
  <c r="R30" i="28"/>
  <c r="F30" i="28"/>
  <c r="J12" i="30"/>
  <c r="I22" i="32" s="1"/>
  <c r="AT12" i="30"/>
  <c r="AS22" i="32" s="1"/>
  <c r="N12" i="30"/>
  <c r="M22" i="32" s="1"/>
  <c r="M28" i="32" s="1"/>
  <c r="BF30" i="28"/>
  <c r="BB30" i="28"/>
  <c r="AT30" i="28"/>
  <c r="AH30" i="28"/>
  <c r="Z30" i="28"/>
  <c r="V30" i="28"/>
  <c r="N30" i="28"/>
  <c r="B30" i="28"/>
  <c r="BJ12" i="30"/>
  <c r="BI22" i="32" s="1"/>
  <c r="AD12" i="30"/>
  <c r="AC22" i="32" s="1"/>
  <c r="BB12" i="30"/>
  <c r="BA22" i="32" s="1"/>
  <c r="BA28" i="32" s="1"/>
  <c r="V12" i="30"/>
  <c r="U22" i="32" s="1"/>
  <c r="AX12" i="30"/>
  <c r="AW22" i="32" s="1"/>
  <c r="AH12" i="30"/>
  <c r="AG22" i="32" s="1"/>
  <c r="AG28" i="32" s="1"/>
  <c r="R12" i="30"/>
  <c r="Q22" i="32" s="1"/>
  <c r="BI30" i="28"/>
  <c r="BA30" i="28"/>
  <c r="AS30" i="28"/>
  <c r="AO30" i="28"/>
  <c r="AG30" i="28"/>
  <c r="Y30" i="28"/>
  <c r="M30" i="28"/>
  <c r="E30" i="28"/>
  <c r="BE30" i="28"/>
  <c r="AW30" i="28"/>
  <c r="AK30" i="28"/>
  <c r="AC30" i="28"/>
  <c r="U30" i="28"/>
  <c r="Q30" i="28"/>
  <c r="I30" i="28"/>
  <c r="C11" i="32"/>
  <c r="C14" i="32" s="1"/>
  <c r="D9" i="30"/>
  <c r="V11" i="32"/>
  <c r="V14" i="32" s="1"/>
  <c r="AP9" i="30"/>
  <c r="BK23" i="32"/>
  <c r="BD28" i="32"/>
  <c r="BK24" i="32"/>
  <c r="AF28" i="32"/>
  <c r="BK20" i="32"/>
  <c r="BK19" i="32"/>
  <c r="G22" i="32"/>
  <c r="G28" i="32" s="1"/>
  <c r="G30" i="32" s="1"/>
  <c r="D20" i="30"/>
  <c r="BL10" i="30"/>
  <c r="C21" i="32"/>
  <c r="BK21" i="32" s="1"/>
  <c r="BL11" i="30"/>
  <c r="AZ28" i="32"/>
  <c r="AR28" i="32"/>
  <c r="AJ28" i="32"/>
  <c r="AB28" i="32"/>
  <c r="L28" i="32"/>
  <c r="H28" i="32"/>
  <c r="X28" i="32"/>
  <c r="AS28" i="32"/>
  <c r="BH28" i="32"/>
  <c r="AV28" i="32"/>
  <c r="AN28" i="32"/>
  <c r="T28" i="32"/>
  <c r="P28" i="32"/>
  <c r="D28" i="32"/>
  <c r="E13" i="27"/>
  <c r="BI28" i="32"/>
  <c r="AC28" i="32"/>
  <c r="AL20" i="30"/>
  <c r="BH11" i="32"/>
  <c r="BH14" i="32" s="1"/>
  <c r="BI9" i="30"/>
  <c r="BD11" i="32"/>
  <c r="BD14" i="32" s="1"/>
  <c r="BD30" i="32" s="1"/>
  <c r="BE9" i="30"/>
  <c r="BE20" i="30" s="1"/>
  <c r="AZ11" i="32"/>
  <c r="AZ14" i="32" s="1"/>
  <c r="BA9" i="30"/>
  <c r="AV11" i="32"/>
  <c r="AV14" i="32" s="1"/>
  <c r="AW9" i="30"/>
  <c r="AW20" i="30" s="1"/>
  <c r="AR11" i="32"/>
  <c r="AR14" i="32" s="1"/>
  <c r="AS9" i="30"/>
  <c r="AN11" i="32"/>
  <c r="AN14" i="32" s="1"/>
  <c r="AO9" i="30"/>
  <c r="AO20" i="30" s="1"/>
  <c r="AJ11" i="32"/>
  <c r="AJ14" i="32" s="1"/>
  <c r="AK9" i="30"/>
  <c r="AK20" i="30" s="1"/>
  <c r="AF11" i="32"/>
  <c r="AF14" i="32" s="1"/>
  <c r="AG9" i="30"/>
  <c r="AG20" i="30" s="1"/>
  <c r="AB11" i="32"/>
  <c r="AB14" i="32" s="1"/>
  <c r="AC9" i="30"/>
  <c r="X11" i="32"/>
  <c r="X14" i="32" s="1"/>
  <c r="X30" i="32" s="1"/>
  <c r="Y9" i="30"/>
  <c r="Y20" i="30" s="1"/>
  <c r="T11" i="32"/>
  <c r="T14" i="32" s="1"/>
  <c r="U9" i="30"/>
  <c r="P11" i="32"/>
  <c r="P14" i="32" s="1"/>
  <c r="Q9" i="30"/>
  <c r="Q20" i="30" s="1"/>
  <c r="L11" i="32"/>
  <c r="L14" i="32" s="1"/>
  <c r="M9" i="30"/>
  <c r="D11" i="32"/>
  <c r="D14" i="32" s="1"/>
  <c r="E9" i="30"/>
  <c r="BE28" i="32"/>
  <c r="AW28" i="32"/>
  <c r="AO28" i="32"/>
  <c r="AO30" i="32" s="1"/>
  <c r="AK28" i="32"/>
  <c r="AK30" i="32" s="1"/>
  <c r="Y28" i="32"/>
  <c r="F20" i="30"/>
  <c r="AP20" i="30"/>
  <c r="F11" i="32"/>
  <c r="U28" i="32"/>
  <c r="E28" i="32"/>
  <c r="E30" i="32" s="1"/>
  <c r="BK9" i="30"/>
  <c r="BJ11" i="32"/>
  <c r="BJ14" i="32" s="1"/>
  <c r="BG9" i="30"/>
  <c r="BF11" i="32"/>
  <c r="BF14" i="32" s="1"/>
  <c r="AY9" i="30"/>
  <c r="AX11" i="32"/>
  <c r="AX14" i="32" s="1"/>
  <c r="AU9" i="30"/>
  <c r="AT11" i="32"/>
  <c r="AT14" i="32" s="1"/>
  <c r="AQ9" i="30"/>
  <c r="AQ20" i="30" s="1"/>
  <c r="AP11" i="32"/>
  <c r="AP14" i="32" s="1"/>
  <c r="AI9" i="30"/>
  <c r="AH11" i="32"/>
  <c r="AH14" i="32" s="1"/>
  <c r="AE9" i="30"/>
  <c r="AD11" i="32"/>
  <c r="AD14" i="32" s="1"/>
  <c r="AA9" i="30"/>
  <c r="Z11" i="32"/>
  <c r="Z14" i="32" s="1"/>
  <c r="S9" i="30"/>
  <c r="R11" i="32"/>
  <c r="R14" i="32" s="1"/>
  <c r="O9" i="30"/>
  <c r="N11" i="32"/>
  <c r="N14" i="32" s="1"/>
  <c r="K9" i="30"/>
  <c r="K20" i="30" s="1"/>
  <c r="J11" i="32"/>
  <c r="J14" i="32" s="1"/>
  <c r="BB11" i="32"/>
  <c r="BB14" i="32" s="1"/>
  <c r="Q28" i="32"/>
  <c r="I28" i="32"/>
  <c r="BI20" i="30"/>
  <c r="BA20" i="30"/>
  <c r="AS20" i="30"/>
  <c r="AC20" i="30"/>
  <c r="U20" i="30"/>
  <c r="M20" i="30"/>
  <c r="BJ9" i="30"/>
  <c r="BJ20" i="30" s="1"/>
  <c r="BI11" i="32"/>
  <c r="BI14" i="32" s="1"/>
  <c r="BF9" i="30"/>
  <c r="BF20" i="30" s="1"/>
  <c r="BE11" i="32"/>
  <c r="BE14" i="32" s="1"/>
  <c r="BB9" i="30"/>
  <c r="BB20" i="30" s="1"/>
  <c r="BA11" i="32"/>
  <c r="BA14" i="32" s="1"/>
  <c r="AX9" i="30"/>
  <c r="AX20" i="30" s="1"/>
  <c r="AW11" i="32"/>
  <c r="AW14" i="32" s="1"/>
  <c r="AT9" i="30"/>
  <c r="AT20" i="30" s="1"/>
  <c r="AS11" i="32"/>
  <c r="AS14" i="32" s="1"/>
  <c r="AH9" i="30"/>
  <c r="AH20" i="30" s="1"/>
  <c r="AG11" i="32"/>
  <c r="AG14" i="32" s="1"/>
  <c r="AD9" i="30"/>
  <c r="AD20" i="30" s="1"/>
  <c r="AC11" i="32"/>
  <c r="AC14" i="32" s="1"/>
  <c r="Z9" i="30"/>
  <c r="Z20" i="30" s="1"/>
  <c r="Y11" i="32"/>
  <c r="Y14" i="32" s="1"/>
  <c r="V9" i="30"/>
  <c r="V20" i="30" s="1"/>
  <c r="U11" i="32"/>
  <c r="U14" i="32" s="1"/>
  <c r="R9" i="30"/>
  <c r="R20" i="30" s="1"/>
  <c r="Q11" i="32"/>
  <c r="Q14" i="32" s="1"/>
  <c r="N9" i="30"/>
  <c r="N20" i="30" s="1"/>
  <c r="M11" i="32"/>
  <c r="M14" i="32" s="1"/>
  <c r="AL11" i="32"/>
  <c r="AL14" i="32" s="1"/>
  <c r="BG28" i="32"/>
  <c r="BG30" i="32" s="1"/>
  <c r="BC28" i="32"/>
  <c r="BC30" i="32" s="1"/>
  <c r="AY28" i="32"/>
  <c r="AY30" i="32" s="1"/>
  <c r="AU28" i="32"/>
  <c r="AU30" i="32" s="1"/>
  <c r="AQ28" i="32"/>
  <c r="AQ30" i="32" s="1"/>
  <c r="AM28" i="32"/>
  <c r="AM30" i="32" s="1"/>
  <c r="AI28" i="32"/>
  <c r="AI30" i="32" s="1"/>
  <c r="AE28" i="32"/>
  <c r="AE30" i="32" s="1"/>
  <c r="AA28" i="32"/>
  <c r="AA30" i="32" s="1"/>
  <c r="W28" i="32"/>
  <c r="W30" i="32" s="1"/>
  <c r="S28" i="32"/>
  <c r="S30" i="32" s="1"/>
  <c r="O28" i="32"/>
  <c r="O30" i="32" s="1"/>
  <c r="K28" i="32"/>
  <c r="K30" i="32" s="1"/>
  <c r="BH30" i="32"/>
  <c r="AR30" i="32"/>
  <c r="AF30" i="32"/>
  <c r="BJ28" i="32"/>
  <c r="BF28" i="32"/>
  <c r="BF30" i="32" s="1"/>
  <c r="BB28" i="32"/>
  <c r="AX28" i="32"/>
  <c r="AT28" i="32"/>
  <c r="AT30" i="32" s="1"/>
  <c r="AP28" i="32"/>
  <c r="AL28" i="32"/>
  <c r="AH28" i="32"/>
  <c r="AH30" i="32" s="1"/>
  <c r="AD28" i="32"/>
  <c r="Z28" i="32"/>
  <c r="Z30" i="32" s="1"/>
  <c r="V28" i="32"/>
  <c r="V30" i="32" s="1"/>
  <c r="R28" i="32"/>
  <c r="N28" i="32"/>
  <c r="N30" i="32" s="1"/>
  <c r="J28" i="32"/>
  <c r="F28" i="32"/>
  <c r="BK20" i="30"/>
  <c r="BG20" i="30"/>
  <c r="BC20" i="30"/>
  <c r="AY20" i="30"/>
  <c r="AU20" i="30"/>
  <c r="AM20" i="30"/>
  <c r="AI20" i="30"/>
  <c r="AE20" i="30"/>
  <c r="AA20" i="30"/>
  <c r="W20" i="30"/>
  <c r="S20" i="30"/>
  <c r="O20" i="30"/>
  <c r="G20" i="30"/>
  <c r="E20" i="30"/>
  <c r="BH20" i="30"/>
  <c r="BD20" i="30"/>
  <c r="AZ20" i="30"/>
  <c r="AV20" i="30"/>
  <c r="AR20" i="30"/>
  <c r="AN20" i="30"/>
  <c r="AJ20" i="30"/>
  <c r="AF20" i="30"/>
  <c r="AB20" i="30"/>
  <c r="X20" i="30"/>
  <c r="T20" i="30"/>
  <c r="P20" i="30"/>
  <c r="L20" i="30"/>
  <c r="H20" i="30"/>
  <c r="H11" i="32"/>
  <c r="H14" i="32" s="1"/>
  <c r="H30" i="32" s="1"/>
  <c r="G7" i="27"/>
  <c r="H8" i="27"/>
  <c r="C31" i="24"/>
  <c r="F14" i="32" l="1"/>
  <c r="C11" i="38"/>
  <c r="F30" i="32"/>
  <c r="D30" i="32"/>
  <c r="AV30" i="32"/>
  <c r="T30" i="32"/>
  <c r="BE30" i="32"/>
  <c r="L30" i="32"/>
  <c r="AJ30" i="32"/>
  <c r="AZ30" i="32"/>
  <c r="M30" i="32"/>
  <c r="AS30" i="32"/>
  <c r="P30" i="32"/>
  <c r="AN30" i="32"/>
  <c r="BL12" i="30"/>
  <c r="AL30" i="32"/>
  <c r="I9" i="30"/>
  <c r="I20" i="30" s="1"/>
  <c r="C28" i="32"/>
  <c r="C30" i="32" s="1"/>
  <c r="BK22" i="32"/>
  <c r="BK28" i="32" s="1"/>
  <c r="AB30" i="32"/>
  <c r="I11" i="32"/>
  <c r="BL6" i="30"/>
  <c r="J9" i="30"/>
  <c r="J30" i="32"/>
  <c r="AP30" i="32"/>
  <c r="BA30" i="32"/>
  <c r="BI30" i="32"/>
  <c r="R30" i="32"/>
  <c r="AX30" i="32"/>
  <c r="Q30" i="32"/>
  <c r="Y30" i="32"/>
  <c r="AG30" i="32"/>
  <c r="AW30" i="32"/>
  <c r="AC30" i="32"/>
  <c r="AD30" i="32"/>
  <c r="BJ30" i="32"/>
  <c r="U30" i="32"/>
  <c r="BB30" i="32"/>
  <c r="H9" i="27"/>
  <c r="G8" i="27"/>
  <c r="D31" i="24"/>
  <c r="A30" i="24"/>
  <c r="A31" i="25" s="1"/>
  <c r="B31" i="25"/>
  <c r="E623" i="23"/>
  <c r="G623" i="23" s="1"/>
  <c r="E624" i="23"/>
  <c r="G624" i="23" s="1"/>
  <c r="E625" i="23"/>
  <c r="G625" i="23" s="1"/>
  <c r="E626" i="23"/>
  <c r="G626" i="23" s="1"/>
  <c r="E627" i="23"/>
  <c r="G627" i="23" s="1"/>
  <c r="E628" i="23"/>
  <c r="G628" i="23" s="1"/>
  <c r="E629" i="23"/>
  <c r="G629" i="23" s="1"/>
  <c r="E630" i="23"/>
  <c r="G630" i="23" s="1"/>
  <c r="E631" i="23"/>
  <c r="G631" i="23" s="1"/>
  <c r="E585" i="23"/>
  <c r="F585" i="23" s="1"/>
  <c r="E586" i="23"/>
  <c r="F586" i="23" s="1"/>
  <c r="E587" i="23"/>
  <c r="F587" i="23" s="1"/>
  <c r="E588" i="23"/>
  <c r="F588" i="23" s="1"/>
  <c r="E589" i="23"/>
  <c r="F589" i="23" s="1"/>
  <c r="E590" i="23"/>
  <c r="F590" i="23" s="1"/>
  <c r="E591" i="23"/>
  <c r="F591" i="23" s="1"/>
  <c r="E592" i="23"/>
  <c r="F592" i="23" s="1"/>
  <c r="E593" i="23"/>
  <c r="F593" i="23" s="1"/>
  <c r="E594" i="23"/>
  <c r="F594" i="23" s="1"/>
  <c r="E595" i="23"/>
  <c r="F595" i="23" s="1"/>
  <c r="E596" i="23"/>
  <c r="F596" i="23" s="1"/>
  <c r="E615" i="23"/>
  <c r="G615" i="23" s="1"/>
  <c r="E616" i="23"/>
  <c r="G616" i="23" s="1"/>
  <c r="E617" i="23"/>
  <c r="G617" i="23" s="1"/>
  <c r="E618" i="23"/>
  <c r="G618" i="23" s="1"/>
  <c r="E619" i="23"/>
  <c r="G619" i="23" s="1"/>
  <c r="E620" i="23"/>
  <c r="G620" i="23" s="1"/>
  <c r="E621" i="23"/>
  <c r="G621" i="23" s="1"/>
  <c r="E622" i="23"/>
  <c r="G622" i="23" s="1"/>
  <c r="E632" i="23"/>
  <c r="G632" i="23" s="1"/>
  <c r="E633" i="23"/>
  <c r="G633" i="23" s="1"/>
  <c r="E634" i="23"/>
  <c r="G634" i="23" s="1"/>
  <c r="E635" i="23"/>
  <c r="G635" i="23" s="1"/>
  <c r="E636" i="23"/>
  <c r="G636" i="23" s="1"/>
  <c r="E637" i="23"/>
  <c r="G637" i="23" s="1"/>
  <c r="E614" i="23"/>
  <c r="C14" i="38" l="1"/>
  <c r="C30" i="38" s="1"/>
  <c r="R11" i="38"/>
  <c r="R14" i="38" s="1"/>
  <c r="R30" i="38" s="1"/>
  <c r="BL9" i="30"/>
  <c r="J20" i="30"/>
  <c r="BL20" i="30" s="1"/>
  <c r="I14" i="32"/>
  <c r="I30" i="32" s="1"/>
  <c r="BK11" i="32"/>
  <c r="BK14" i="32" s="1"/>
  <c r="BK30" i="32" s="1"/>
  <c r="G614" i="23"/>
  <c r="G9" i="27"/>
  <c r="H10" i="27"/>
  <c r="K22" i="17"/>
  <c r="GM22" i="17"/>
  <c r="GL22" i="17"/>
  <c r="GK22" i="17"/>
  <c r="GJ22" i="17"/>
  <c r="GI22" i="17"/>
  <c r="GH22" i="17"/>
  <c r="GG22" i="17"/>
  <c r="GF22" i="17"/>
  <c r="GE22" i="17"/>
  <c r="GD22" i="17"/>
  <c r="GC22" i="17"/>
  <c r="GB22" i="17"/>
  <c r="GA22" i="17"/>
  <c r="FZ22" i="17"/>
  <c r="FY22" i="17"/>
  <c r="FX22" i="17"/>
  <c r="FW22" i="17"/>
  <c r="FV22" i="17"/>
  <c r="FU22" i="17"/>
  <c r="FT22" i="17"/>
  <c r="FS22" i="17"/>
  <c r="FR22" i="17"/>
  <c r="FQ22" i="17"/>
  <c r="FP22" i="17"/>
  <c r="FO22" i="17"/>
  <c r="FN22" i="17"/>
  <c r="FM22" i="17"/>
  <c r="FL22" i="17"/>
  <c r="FK22" i="17"/>
  <c r="FJ22" i="17"/>
  <c r="FI22" i="17"/>
  <c r="FH22" i="17"/>
  <c r="FG22" i="17"/>
  <c r="FF22" i="17"/>
  <c r="FE22" i="17"/>
  <c r="FD22" i="17"/>
  <c r="FC22" i="17"/>
  <c r="FB22" i="17"/>
  <c r="FA22" i="17"/>
  <c r="EZ22" i="17"/>
  <c r="EY22" i="17"/>
  <c r="EX22" i="17"/>
  <c r="EW22" i="17"/>
  <c r="EV22" i="17"/>
  <c r="EU22" i="17"/>
  <c r="ET22" i="17"/>
  <c r="ES22" i="17"/>
  <c r="ER22" i="17"/>
  <c r="EQ22" i="17"/>
  <c r="EP22" i="17"/>
  <c r="EO22" i="17"/>
  <c r="EN22" i="17"/>
  <c r="EM22" i="17"/>
  <c r="EL22" i="17"/>
  <c r="EK22" i="17"/>
  <c r="EJ22" i="17"/>
  <c r="EI22" i="17"/>
  <c r="EH22" i="17"/>
  <c r="EG22" i="17"/>
  <c r="EF22" i="17"/>
  <c r="EE22" i="17"/>
  <c r="ED22" i="17"/>
  <c r="EC22" i="17"/>
  <c r="EB22" i="17"/>
  <c r="EA22" i="17"/>
  <c r="DZ22" i="17"/>
  <c r="DY22" i="17"/>
  <c r="DX22" i="17"/>
  <c r="DW22" i="17"/>
  <c r="DV22" i="17"/>
  <c r="DU22" i="17"/>
  <c r="DT22" i="17"/>
  <c r="DS22" i="17"/>
  <c r="DR22" i="17"/>
  <c r="DQ22" i="17"/>
  <c r="DP22" i="17"/>
  <c r="DO22" i="17"/>
  <c r="DN22" i="17"/>
  <c r="DM22" i="17"/>
  <c r="DL22" i="17"/>
  <c r="DK22" i="17"/>
  <c r="DJ22" i="17"/>
  <c r="DI22" i="17"/>
  <c r="DH22" i="17"/>
  <c r="DG22" i="17"/>
  <c r="DF22" i="17"/>
  <c r="DE22" i="17"/>
  <c r="DD22" i="17"/>
  <c r="DC22" i="17"/>
  <c r="DB22" i="17"/>
  <c r="DA22" i="17"/>
  <c r="CZ22" i="17"/>
  <c r="CY22" i="17"/>
  <c r="CX22" i="17"/>
  <c r="CW22" i="17"/>
  <c r="CV22" i="17"/>
  <c r="CU22" i="17"/>
  <c r="CT22" i="17"/>
  <c r="CS22" i="17"/>
  <c r="CR22" i="17"/>
  <c r="CQ22" i="17"/>
  <c r="CP22" i="17"/>
  <c r="CO22" i="17"/>
  <c r="CN22" i="17"/>
  <c r="CM22" i="17"/>
  <c r="CL22" i="17"/>
  <c r="CK22" i="17"/>
  <c r="CJ22" i="17"/>
  <c r="CI22" i="17"/>
  <c r="CH22" i="17"/>
  <c r="CG22" i="17"/>
  <c r="CF22" i="17"/>
  <c r="CE22" i="17"/>
  <c r="CD22" i="17"/>
  <c r="CC22" i="17"/>
  <c r="CB22" i="17"/>
  <c r="CA22" i="17"/>
  <c r="BZ22" i="17"/>
  <c r="BY22" i="17"/>
  <c r="BX22" i="17"/>
  <c r="BW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4" i="17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AG4" i="17" s="1"/>
  <c r="AH4" i="17" s="1"/>
  <c r="AI4" i="17" s="1"/>
  <c r="AJ4" i="17" s="1"/>
  <c r="AK4" i="17" s="1"/>
  <c r="AL4" i="17" s="1"/>
  <c r="AM4" i="17" s="1"/>
  <c r="AN4" i="17" s="1"/>
  <c r="AO4" i="17" s="1"/>
  <c r="AP4" i="17" s="1"/>
  <c r="AQ4" i="17" s="1"/>
  <c r="AR4" i="17" s="1"/>
  <c r="AS4" i="17" s="1"/>
  <c r="AT4" i="17" s="1"/>
  <c r="AU4" i="17" s="1"/>
  <c r="AV4" i="17" s="1"/>
  <c r="AW4" i="17" s="1"/>
  <c r="AX4" i="17" s="1"/>
  <c r="AY4" i="17" s="1"/>
  <c r="AZ4" i="17" s="1"/>
  <c r="BA4" i="17" s="1"/>
  <c r="BB4" i="17" s="1"/>
  <c r="BC4" i="17" s="1"/>
  <c r="BD4" i="17" s="1"/>
  <c r="BE4" i="17" s="1"/>
  <c r="BF4" i="17" s="1"/>
  <c r="BG4" i="17" s="1"/>
  <c r="BH4" i="17" s="1"/>
  <c r="BI4" i="17" s="1"/>
  <c r="BJ4" i="17" s="1"/>
  <c r="BK4" i="17" s="1"/>
  <c r="BL4" i="17" s="1"/>
  <c r="BM4" i="17" s="1"/>
  <c r="BN4" i="17" s="1"/>
  <c r="BO4" i="17" s="1"/>
  <c r="BP4" i="17" s="1"/>
  <c r="BQ4" i="17" s="1"/>
  <c r="BR4" i="17" s="1"/>
  <c r="BS4" i="17" s="1"/>
  <c r="BT4" i="17" s="1"/>
  <c r="BU4" i="17" s="1"/>
  <c r="BV4" i="17" s="1"/>
  <c r="BW4" i="17" s="1"/>
  <c r="BX4" i="17" s="1"/>
  <c r="BY4" i="17" s="1"/>
  <c r="BZ4" i="17" s="1"/>
  <c r="CA4" i="17" s="1"/>
  <c r="CB4" i="17" s="1"/>
  <c r="CC4" i="17" s="1"/>
  <c r="CD4" i="17" s="1"/>
  <c r="CE4" i="17" s="1"/>
  <c r="CF4" i="17" s="1"/>
  <c r="CG4" i="17" s="1"/>
  <c r="CH4" i="17" s="1"/>
  <c r="CI4" i="17" s="1"/>
  <c r="CJ4" i="17" s="1"/>
  <c r="CK4" i="17" s="1"/>
  <c r="CL4" i="17" s="1"/>
  <c r="CM4" i="17" s="1"/>
  <c r="CN4" i="17" s="1"/>
  <c r="CO4" i="17" s="1"/>
  <c r="CP4" i="17" s="1"/>
  <c r="CQ4" i="17" s="1"/>
  <c r="CR4" i="17" s="1"/>
  <c r="CS4" i="17" s="1"/>
  <c r="CT4" i="17" s="1"/>
  <c r="CU4" i="17" s="1"/>
  <c r="CV4" i="17" s="1"/>
  <c r="CW4" i="17" s="1"/>
  <c r="CX4" i="17" s="1"/>
  <c r="CY4" i="17" s="1"/>
  <c r="CZ4" i="17" s="1"/>
  <c r="DA4" i="17" s="1"/>
  <c r="DB4" i="17" s="1"/>
  <c r="DC4" i="17" s="1"/>
  <c r="DD4" i="17" s="1"/>
  <c r="DE4" i="17" s="1"/>
  <c r="DF4" i="17" s="1"/>
  <c r="DG4" i="17" s="1"/>
  <c r="DH4" i="17" s="1"/>
  <c r="DI4" i="17" s="1"/>
  <c r="DJ4" i="17" s="1"/>
  <c r="DK4" i="17" s="1"/>
  <c r="DL4" i="17" s="1"/>
  <c r="DM4" i="17" s="1"/>
  <c r="DN4" i="17" s="1"/>
  <c r="DO4" i="17" s="1"/>
  <c r="DP4" i="17" s="1"/>
  <c r="DQ4" i="17" s="1"/>
  <c r="DR4" i="17" s="1"/>
  <c r="DS4" i="17" s="1"/>
  <c r="DT4" i="17" s="1"/>
  <c r="DU4" i="17" s="1"/>
  <c r="DV4" i="17" s="1"/>
  <c r="DW4" i="17" s="1"/>
  <c r="DX4" i="17" s="1"/>
  <c r="DY4" i="17" s="1"/>
  <c r="DZ4" i="17" s="1"/>
  <c r="EA4" i="17" s="1"/>
  <c r="EB4" i="17" s="1"/>
  <c r="EC4" i="17" s="1"/>
  <c r="ED4" i="17" s="1"/>
  <c r="EE4" i="17" s="1"/>
  <c r="EF4" i="17" s="1"/>
  <c r="EG4" i="17" s="1"/>
  <c r="EH4" i="17" s="1"/>
  <c r="EI4" i="17" s="1"/>
  <c r="EJ4" i="17" s="1"/>
  <c r="EK4" i="17" s="1"/>
  <c r="EL4" i="17" s="1"/>
  <c r="EM4" i="17" s="1"/>
  <c r="EN4" i="17" s="1"/>
  <c r="EO4" i="17" s="1"/>
  <c r="EP4" i="17" s="1"/>
  <c r="EQ4" i="17" s="1"/>
  <c r="ER4" i="17" s="1"/>
  <c r="ES4" i="17" s="1"/>
  <c r="ET4" i="17" s="1"/>
  <c r="EU4" i="17" s="1"/>
  <c r="EV4" i="17" s="1"/>
  <c r="EW4" i="17" s="1"/>
  <c r="EX4" i="17" s="1"/>
  <c r="EY4" i="17" s="1"/>
  <c r="EZ4" i="17" s="1"/>
  <c r="FA4" i="17" s="1"/>
  <c r="FB4" i="17" s="1"/>
  <c r="FC4" i="17" s="1"/>
  <c r="FD4" i="17" s="1"/>
  <c r="FE4" i="17" s="1"/>
  <c r="FF4" i="17" s="1"/>
  <c r="FG4" i="17" s="1"/>
  <c r="FH4" i="17" s="1"/>
  <c r="FI4" i="17" s="1"/>
  <c r="FJ4" i="17" s="1"/>
  <c r="FK4" i="17" s="1"/>
  <c r="FL4" i="17" s="1"/>
  <c r="FM4" i="17" s="1"/>
  <c r="FN4" i="17" s="1"/>
  <c r="FO4" i="17" s="1"/>
  <c r="FP4" i="17" s="1"/>
  <c r="FQ4" i="17" s="1"/>
  <c r="FR4" i="17" s="1"/>
  <c r="FS4" i="17" s="1"/>
  <c r="FT4" i="17" s="1"/>
  <c r="FU4" i="17" s="1"/>
  <c r="FV4" i="17" s="1"/>
  <c r="FW4" i="17" s="1"/>
  <c r="FX4" i="17" s="1"/>
  <c r="FY4" i="17" s="1"/>
  <c r="FZ4" i="17" s="1"/>
  <c r="GA4" i="17" s="1"/>
  <c r="GB4" i="17" s="1"/>
  <c r="GC4" i="17" s="1"/>
  <c r="GD4" i="17" s="1"/>
  <c r="GE4" i="17" s="1"/>
  <c r="GF4" i="17" s="1"/>
  <c r="GG4" i="17" s="1"/>
  <c r="GH4" i="17" s="1"/>
  <c r="GI4" i="17" s="1"/>
  <c r="GJ4" i="17" s="1"/>
  <c r="GK4" i="17" s="1"/>
  <c r="GL4" i="17" s="1"/>
  <c r="GM4" i="17" s="1"/>
  <c r="GN4" i="17" s="1"/>
  <c r="A30" i="25"/>
  <c r="A29" i="24"/>
  <c r="A29" i="25" s="1"/>
  <c r="A28" i="24"/>
  <c r="A28" i="25" s="1"/>
  <c r="A27" i="24"/>
  <c r="A27" i="25" s="1"/>
  <c r="A26" i="24"/>
  <c r="A26" i="25" s="1"/>
  <c r="A25" i="24"/>
  <c r="A25" i="25" s="1"/>
  <c r="A24" i="24"/>
  <c r="A24" i="25" s="1"/>
  <c r="A23" i="24"/>
  <c r="A23" i="25" s="1"/>
  <c r="A22" i="24"/>
  <c r="A22" i="25" s="1"/>
  <c r="A21" i="24"/>
  <c r="A20" i="24"/>
  <c r="A19" i="24"/>
  <c r="A19" i="25" s="1"/>
  <c r="A18" i="24"/>
  <c r="A18" i="25" s="1"/>
  <c r="A17" i="24"/>
  <c r="A16" i="24"/>
  <c r="A16" i="25" s="1"/>
  <c r="A15" i="24"/>
  <c r="A15" i="25" s="1"/>
  <c r="A14" i="24"/>
  <c r="A13" i="24"/>
  <c r="A12" i="24"/>
  <c r="A12" i="25" s="1"/>
  <c r="A13" i="25"/>
  <c r="A14" i="25"/>
  <c r="A17" i="25"/>
  <c r="A20" i="25"/>
  <c r="A21" i="25"/>
  <c r="E598" i="23"/>
  <c r="F598" i="23" s="1"/>
  <c r="E599" i="23"/>
  <c r="F599" i="23" s="1"/>
  <c r="E600" i="23"/>
  <c r="F600" i="23" s="1"/>
  <c r="E601" i="23"/>
  <c r="F601" i="23" s="1"/>
  <c r="E602" i="23"/>
  <c r="F602" i="23" s="1"/>
  <c r="E603" i="23"/>
  <c r="F603" i="23" s="1"/>
  <c r="E604" i="23"/>
  <c r="F604" i="23" s="1"/>
  <c r="E584" i="23"/>
  <c r="F584" i="23" s="1"/>
  <c r="E597" i="23"/>
  <c r="F597" i="23" s="1"/>
  <c r="E605" i="23"/>
  <c r="F605" i="23" s="1"/>
  <c r="E606" i="23"/>
  <c r="F606" i="23" s="1"/>
  <c r="E607" i="23"/>
  <c r="F607" i="23" s="1"/>
  <c r="E608" i="23"/>
  <c r="F608" i="23" s="1"/>
  <c r="E609" i="23"/>
  <c r="F609" i="23" s="1"/>
  <c r="E610" i="23"/>
  <c r="F610" i="23" s="1"/>
  <c r="E611" i="23"/>
  <c r="F611" i="23" s="1"/>
  <c r="E638" i="23"/>
  <c r="G638" i="23" s="1"/>
  <c r="E639" i="23"/>
  <c r="G639" i="23" s="1"/>
  <c r="E640" i="23"/>
  <c r="G640" i="23" s="1"/>
  <c r="E641" i="23"/>
  <c r="G641" i="23" s="1"/>
  <c r="E9" i="23"/>
  <c r="G9" i="23" s="1"/>
  <c r="E10" i="23"/>
  <c r="G10" i="23" s="1"/>
  <c r="E11" i="23"/>
  <c r="G11" i="23" s="1"/>
  <c r="E13" i="23"/>
  <c r="G13" i="23" s="1"/>
  <c r="E17" i="23"/>
  <c r="G17" i="23" s="1"/>
  <c r="E19" i="23"/>
  <c r="G19" i="23" s="1"/>
  <c r="E20" i="23"/>
  <c r="G20" i="23" s="1"/>
  <c r="E21" i="23"/>
  <c r="G21" i="23" s="1"/>
  <c r="E22" i="23"/>
  <c r="G22" i="23" s="1"/>
  <c r="E23" i="23"/>
  <c r="G23" i="23" s="1"/>
  <c r="E24" i="23"/>
  <c r="G24" i="23" s="1"/>
  <c r="E25" i="23"/>
  <c r="G25" i="23" s="1"/>
  <c r="E26" i="23"/>
  <c r="G26" i="23" s="1"/>
  <c r="E27" i="23"/>
  <c r="G27" i="23" s="1"/>
  <c r="E29" i="23"/>
  <c r="G29" i="23" s="1"/>
  <c r="E30" i="23"/>
  <c r="G30" i="23" s="1"/>
  <c r="E31" i="23"/>
  <c r="G31" i="23" s="1"/>
  <c r="E32" i="23"/>
  <c r="G32" i="23" s="1"/>
  <c r="E33" i="23"/>
  <c r="G33" i="23" s="1"/>
  <c r="E34" i="23"/>
  <c r="G34" i="23" s="1"/>
  <c r="E35" i="23"/>
  <c r="G35" i="23" s="1"/>
  <c r="E36" i="23"/>
  <c r="G36" i="23" s="1"/>
  <c r="E39" i="23"/>
  <c r="E40" i="23"/>
  <c r="E41" i="23"/>
  <c r="G41" i="23" s="1"/>
  <c r="E42" i="23"/>
  <c r="G42" i="23" s="1"/>
  <c r="E43" i="23"/>
  <c r="G43" i="23" s="1"/>
  <c r="E44" i="23"/>
  <c r="G44" i="23" s="1"/>
  <c r="E45" i="23"/>
  <c r="G45" i="23" s="1"/>
  <c r="E46" i="23"/>
  <c r="G46" i="23" s="1"/>
  <c r="E47" i="23"/>
  <c r="G47" i="23" s="1"/>
  <c r="E50" i="23"/>
  <c r="G50" i="23" s="1"/>
  <c r="E51" i="23"/>
  <c r="G51" i="23" s="1"/>
  <c r="E52" i="23"/>
  <c r="G52" i="23" s="1"/>
  <c r="E53" i="23"/>
  <c r="G53" i="23" s="1"/>
  <c r="E54" i="23"/>
  <c r="G54" i="23" s="1"/>
  <c r="E55" i="23"/>
  <c r="G55" i="23" s="1"/>
  <c r="E56" i="23"/>
  <c r="G56" i="23" s="1"/>
  <c r="E57" i="23"/>
  <c r="G57" i="23" s="1"/>
  <c r="E58" i="23"/>
  <c r="G58" i="23" s="1"/>
  <c r="E62" i="23"/>
  <c r="G62" i="23" s="1"/>
  <c r="E63" i="23"/>
  <c r="G63" i="23" s="1"/>
  <c r="E64" i="23"/>
  <c r="G64" i="23" s="1"/>
  <c r="E65" i="23"/>
  <c r="G65" i="23" s="1"/>
  <c r="E68" i="23"/>
  <c r="G68" i="23" s="1"/>
  <c r="E72" i="23"/>
  <c r="E73" i="23"/>
  <c r="E74" i="23"/>
  <c r="G74" i="23" s="1"/>
  <c r="E80" i="23"/>
  <c r="G80" i="23" s="1"/>
  <c r="E81" i="23"/>
  <c r="G81" i="23" s="1"/>
  <c r="E82" i="23"/>
  <c r="G82" i="23" s="1"/>
  <c r="E83" i="23"/>
  <c r="G83" i="23" s="1"/>
  <c r="E84" i="23"/>
  <c r="G84" i="23" s="1"/>
  <c r="E85" i="23"/>
  <c r="G85" i="23" s="1"/>
  <c r="E86" i="23"/>
  <c r="G86" i="23" s="1"/>
  <c r="E87" i="23"/>
  <c r="G87" i="23" s="1"/>
  <c r="E88" i="23"/>
  <c r="G88" i="23" s="1"/>
  <c r="E89" i="23"/>
  <c r="G89" i="23" s="1"/>
  <c r="E90" i="23"/>
  <c r="G90" i="23" s="1"/>
  <c r="E91" i="23"/>
  <c r="G91" i="23" s="1"/>
  <c r="E92" i="23"/>
  <c r="G92" i="23" s="1"/>
  <c r="E93" i="23"/>
  <c r="G93" i="23" s="1"/>
  <c r="E94" i="23"/>
  <c r="G94" i="23" s="1"/>
  <c r="E95" i="23"/>
  <c r="G95" i="23" s="1"/>
  <c r="E96" i="23"/>
  <c r="G96" i="23" s="1"/>
  <c r="E97" i="23"/>
  <c r="G97" i="23" s="1"/>
  <c r="E104" i="23"/>
  <c r="E105" i="23"/>
  <c r="E106" i="23"/>
  <c r="G106" i="23" s="1"/>
  <c r="E107" i="23"/>
  <c r="G107" i="23" s="1"/>
  <c r="E108" i="23"/>
  <c r="G108" i="23" s="1"/>
  <c r="E109" i="23"/>
  <c r="G109" i="23" s="1"/>
  <c r="E110" i="23"/>
  <c r="G110" i="23" s="1"/>
  <c r="E111" i="23"/>
  <c r="G111" i="23" s="1"/>
  <c r="E112" i="23"/>
  <c r="G112" i="23" s="1"/>
  <c r="E113" i="23"/>
  <c r="G113" i="23" s="1"/>
  <c r="E114" i="23"/>
  <c r="G114" i="23" s="1"/>
  <c r="E115" i="23"/>
  <c r="G115" i="23" s="1"/>
  <c r="E116" i="23"/>
  <c r="G116" i="23" s="1"/>
  <c r="E117" i="23"/>
  <c r="G117" i="23" s="1"/>
  <c r="E118" i="23"/>
  <c r="G118" i="23" s="1"/>
  <c r="E122" i="23"/>
  <c r="G122" i="23" s="1"/>
  <c r="E123" i="23"/>
  <c r="G123" i="23" s="1"/>
  <c r="E127" i="23"/>
  <c r="G127" i="23" s="1"/>
  <c r="E128" i="23"/>
  <c r="G128" i="23" s="1"/>
  <c r="E129" i="23"/>
  <c r="G129" i="23" s="1"/>
  <c r="E135" i="23"/>
  <c r="E136" i="23"/>
  <c r="G136" i="23" s="1"/>
  <c r="E137" i="23"/>
  <c r="G137" i="23" s="1"/>
  <c r="E138" i="23"/>
  <c r="G138" i="23" s="1"/>
  <c r="E139" i="23"/>
  <c r="G139" i="23" s="1"/>
  <c r="E140" i="23"/>
  <c r="G140" i="23" s="1"/>
  <c r="E141" i="23"/>
  <c r="G141" i="23" s="1"/>
  <c r="E142" i="23"/>
  <c r="G142" i="23" s="1"/>
  <c r="E147" i="23"/>
  <c r="G147" i="23" s="1"/>
  <c r="E148" i="23"/>
  <c r="G148" i="23" s="1"/>
  <c r="E152" i="23"/>
  <c r="G152" i="23" s="1"/>
  <c r="E153" i="23"/>
  <c r="G153" i="23" s="1"/>
  <c r="E154" i="23"/>
  <c r="G154" i="23" s="1"/>
  <c r="E155" i="23"/>
  <c r="G155" i="23" s="1"/>
  <c r="E156" i="23"/>
  <c r="G156" i="23" s="1"/>
  <c r="E157" i="23"/>
  <c r="G157" i="23" s="1"/>
  <c r="E158" i="23"/>
  <c r="G158" i="23" s="1"/>
  <c r="E159" i="23"/>
  <c r="G159" i="23" s="1"/>
  <c r="E160" i="23"/>
  <c r="G160" i="23" s="1"/>
  <c r="E161" i="23"/>
  <c r="G161" i="23" s="1"/>
  <c r="E162" i="23"/>
  <c r="G162" i="23" s="1"/>
  <c r="E163" i="23"/>
  <c r="G163" i="23" s="1"/>
  <c r="E164" i="23"/>
  <c r="G164" i="23" s="1"/>
  <c r="E167" i="23"/>
  <c r="E168" i="23"/>
  <c r="G168" i="23" s="1"/>
  <c r="E169" i="23"/>
  <c r="G169" i="23" s="1"/>
  <c r="E170" i="23"/>
  <c r="G170" i="23" s="1"/>
  <c r="E171" i="23"/>
  <c r="G171" i="23" s="1"/>
  <c r="E172" i="23"/>
  <c r="G172" i="23" s="1"/>
  <c r="E176" i="23"/>
  <c r="G176" i="23" s="1"/>
  <c r="E177" i="23"/>
  <c r="G177" i="23" s="1"/>
  <c r="E178" i="23"/>
  <c r="G178" i="23" s="1"/>
  <c r="E179" i="23"/>
  <c r="G179" i="23" s="1"/>
  <c r="E183" i="23"/>
  <c r="G183" i="23" s="1"/>
  <c r="E184" i="23"/>
  <c r="G184" i="23" s="1"/>
  <c r="E185" i="23"/>
  <c r="G185" i="23" s="1"/>
  <c r="E186" i="23"/>
  <c r="G186" i="23" s="1"/>
  <c r="E187" i="23"/>
  <c r="G187" i="23" s="1"/>
  <c r="E188" i="23"/>
  <c r="G188" i="23" s="1"/>
  <c r="E189" i="23"/>
  <c r="G189" i="23" s="1"/>
  <c r="E190" i="23"/>
  <c r="G190" i="23" s="1"/>
  <c r="E193" i="23"/>
  <c r="G193" i="23" s="1"/>
  <c r="E194" i="23"/>
  <c r="G194" i="23" s="1"/>
  <c r="E195" i="23"/>
  <c r="G195" i="23" s="1"/>
  <c r="E196" i="23"/>
  <c r="G196" i="23" s="1"/>
  <c r="E212" i="23"/>
  <c r="G212" i="23" s="1"/>
  <c r="E213" i="23"/>
  <c r="G213" i="23" s="1"/>
  <c r="E214" i="23"/>
  <c r="G214" i="23" s="1"/>
  <c r="E215" i="23"/>
  <c r="G215" i="23" s="1"/>
  <c r="G221" i="23"/>
  <c r="E225" i="23"/>
  <c r="G225" i="23" s="1"/>
  <c r="E226" i="23"/>
  <c r="G226" i="23" s="1"/>
  <c r="E227" i="23"/>
  <c r="G227" i="23" s="1"/>
  <c r="E233" i="23"/>
  <c r="E234" i="23"/>
  <c r="G234" i="23" s="1"/>
  <c r="E235" i="23"/>
  <c r="G235" i="23" s="1"/>
  <c r="E236" i="23"/>
  <c r="G236" i="23" s="1"/>
  <c r="E237" i="23"/>
  <c r="G237" i="23" s="1"/>
  <c r="E238" i="23"/>
  <c r="G238" i="23" s="1"/>
  <c r="E239" i="23"/>
  <c r="G239" i="23" s="1"/>
  <c r="E240" i="23"/>
  <c r="G240" i="23" s="1"/>
  <c r="E241" i="23"/>
  <c r="G241" i="23" s="1"/>
  <c r="E242" i="23"/>
  <c r="G242" i="23" s="1"/>
  <c r="E243" i="23"/>
  <c r="G243" i="23" s="1"/>
  <c r="E244" i="23"/>
  <c r="G244" i="23" s="1"/>
  <c r="E245" i="23"/>
  <c r="G245" i="23" s="1"/>
  <c r="E246" i="23"/>
  <c r="G246" i="23" s="1"/>
  <c r="E247" i="23"/>
  <c r="G247" i="23" s="1"/>
  <c r="E248" i="23"/>
  <c r="G248" i="23" s="1"/>
  <c r="E249" i="23"/>
  <c r="G249" i="23" s="1"/>
  <c r="E250" i="23"/>
  <c r="G250" i="23" s="1"/>
  <c r="E251" i="23"/>
  <c r="G251" i="23" s="1"/>
  <c r="E257" i="23"/>
  <c r="G257" i="23" s="1"/>
  <c r="E258" i="23"/>
  <c r="G258" i="23" s="1"/>
  <c r="E264" i="23"/>
  <c r="E265" i="23"/>
  <c r="G265" i="23" s="1"/>
  <c r="E266" i="23"/>
  <c r="G266" i="23" s="1"/>
  <c r="E267" i="23"/>
  <c r="G267" i="23" s="1"/>
  <c r="E268" i="23"/>
  <c r="G268" i="23" s="1"/>
  <c r="E269" i="23"/>
  <c r="G269" i="23" s="1"/>
  <c r="E270" i="23"/>
  <c r="G270" i="23" s="1"/>
  <c r="E271" i="23"/>
  <c r="G271" i="23" s="1"/>
  <c r="E272" i="23"/>
  <c r="G272" i="23" s="1"/>
  <c r="E273" i="23"/>
  <c r="G273" i="23" s="1"/>
  <c r="E274" i="23"/>
  <c r="G274" i="23" s="1"/>
  <c r="E275" i="23"/>
  <c r="G275" i="23" s="1"/>
  <c r="E279" i="23"/>
  <c r="G279" i="23" s="1"/>
  <c r="E283" i="23"/>
  <c r="G283" i="23" s="1"/>
  <c r="E284" i="23"/>
  <c r="G284" i="23" s="1"/>
  <c r="E285" i="23"/>
  <c r="G285" i="23" s="1"/>
  <c r="E286" i="23"/>
  <c r="G286" i="23" s="1"/>
  <c r="E287" i="23"/>
  <c r="G287" i="23" s="1"/>
  <c r="E296" i="23"/>
  <c r="E297" i="23"/>
  <c r="G297" i="23" s="1"/>
  <c r="E298" i="23"/>
  <c r="G298" i="23" s="1"/>
  <c r="E299" i="23"/>
  <c r="G299" i="23" s="1"/>
  <c r="E300" i="23"/>
  <c r="G300" i="23" s="1"/>
  <c r="E301" i="23"/>
  <c r="G301" i="23" s="1"/>
  <c r="E302" i="23"/>
  <c r="G302" i="23" s="1"/>
  <c r="E303" i="23"/>
  <c r="G303" i="23" s="1"/>
  <c r="E304" i="23"/>
  <c r="G304" i="23" s="1"/>
  <c r="E305" i="23"/>
  <c r="G305" i="23" s="1"/>
  <c r="E306" i="23"/>
  <c r="G306" i="23" s="1"/>
  <c r="E310" i="23"/>
  <c r="G310" i="23" s="1"/>
  <c r="E311" i="23"/>
  <c r="G311" i="23" s="1"/>
  <c r="E312" i="23"/>
  <c r="G312" i="23" s="1"/>
  <c r="E313" i="23"/>
  <c r="G313" i="23" s="1"/>
  <c r="E314" i="23"/>
  <c r="G314" i="23" s="1"/>
  <c r="E315" i="23"/>
  <c r="G315" i="23" s="1"/>
  <c r="E319" i="23"/>
  <c r="G319" i="23" s="1"/>
  <c r="E320" i="23"/>
  <c r="G320" i="23" s="1"/>
  <c r="E321" i="23"/>
  <c r="G321" i="23" s="1"/>
  <c r="E322" i="23"/>
  <c r="G322" i="23" s="1"/>
  <c r="E323" i="23"/>
  <c r="G323" i="23" s="1"/>
  <c r="E324" i="23"/>
  <c r="G324" i="23" s="1"/>
  <c r="E342" i="23"/>
  <c r="G342" i="23" s="1"/>
  <c r="E346" i="23"/>
  <c r="G346" i="23" s="1"/>
  <c r="E347" i="23"/>
  <c r="G347" i="23" s="1"/>
  <c r="E348" i="23"/>
  <c r="G348" i="23" s="1"/>
  <c r="E350" i="23"/>
  <c r="G350" i="23" s="1"/>
  <c r="E351" i="23"/>
  <c r="G351" i="23" s="1"/>
  <c r="E352" i="23"/>
  <c r="G352" i="23" s="1"/>
  <c r="E353" i="23"/>
  <c r="G353" i="23" s="1"/>
  <c r="E354" i="23"/>
  <c r="G354" i="23" s="1"/>
  <c r="E376" i="23"/>
  <c r="G376" i="23" s="1"/>
  <c r="G379" i="23"/>
  <c r="E380" i="23"/>
  <c r="G380" i="23" s="1"/>
  <c r="E383" i="23"/>
  <c r="G383" i="23" s="1"/>
  <c r="E384" i="23"/>
  <c r="G384" i="23" s="1"/>
  <c r="E385" i="23"/>
  <c r="G385" i="23" s="1"/>
  <c r="E386" i="23"/>
  <c r="G386" i="23" s="1"/>
  <c r="E391" i="23"/>
  <c r="E392" i="23"/>
  <c r="G392" i="23" s="1"/>
  <c r="E393" i="23"/>
  <c r="G393" i="23" s="1"/>
  <c r="E394" i="23"/>
  <c r="G394" i="23" s="1"/>
  <c r="E395" i="23"/>
  <c r="G395" i="23" s="1"/>
  <c r="E396" i="23"/>
  <c r="G396" i="23" s="1"/>
  <c r="E397" i="23"/>
  <c r="G397" i="23" s="1"/>
  <c r="E398" i="23"/>
  <c r="G398" i="23" s="1"/>
  <c r="E399" i="23"/>
  <c r="G399" i="23" s="1"/>
  <c r="E402" i="23"/>
  <c r="G402" i="23" s="1"/>
  <c r="E403" i="23"/>
  <c r="G403" i="23" s="1"/>
  <c r="E404" i="23"/>
  <c r="G404" i="23" s="1"/>
  <c r="E409" i="23"/>
  <c r="G409" i="23" s="1"/>
  <c r="E410" i="23"/>
  <c r="G410" i="23" s="1"/>
  <c r="E411" i="23"/>
  <c r="G411" i="23" s="1"/>
  <c r="E412" i="23"/>
  <c r="G412" i="23" s="1"/>
  <c r="E413" i="23"/>
  <c r="G413" i="23" s="1"/>
  <c r="E414" i="23"/>
  <c r="G414" i="23" s="1"/>
  <c r="E415" i="23"/>
  <c r="G415" i="23" s="1"/>
  <c r="E416" i="23"/>
  <c r="G416" i="23" s="1"/>
  <c r="E417" i="23"/>
  <c r="G417" i="23" s="1"/>
  <c r="E418" i="23"/>
  <c r="G418" i="23" s="1"/>
  <c r="E419" i="23"/>
  <c r="G419" i="23" s="1"/>
  <c r="E420" i="23"/>
  <c r="G420" i="23" s="1"/>
  <c r="E423" i="23"/>
  <c r="E424" i="23"/>
  <c r="G424" i="23" s="1"/>
  <c r="E425" i="23"/>
  <c r="G425" i="23" s="1"/>
  <c r="E428" i="23"/>
  <c r="G428" i="23" s="1"/>
  <c r="E429" i="23"/>
  <c r="G429" i="23" s="1"/>
  <c r="E433" i="23"/>
  <c r="G433" i="23" s="1"/>
  <c r="E434" i="23"/>
  <c r="G434" i="23" s="1"/>
  <c r="E435" i="23"/>
  <c r="G435" i="23" s="1"/>
  <c r="E436" i="23"/>
  <c r="G436" i="23" s="1"/>
  <c r="E437" i="23"/>
  <c r="G437" i="23" s="1"/>
  <c r="E438" i="23"/>
  <c r="G438" i="23" s="1"/>
  <c r="E439" i="23"/>
  <c r="G439" i="23" s="1"/>
  <c r="E440" i="23"/>
  <c r="G440" i="23" s="1"/>
  <c r="E441" i="23"/>
  <c r="G441" i="23" s="1"/>
  <c r="E442" i="23"/>
  <c r="G442" i="23" s="1"/>
  <c r="E443" i="23"/>
  <c r="G443" i="23" s="1"/>
  <c r="E444" i="23"/>
  <c r="G444" i="23" s="1"/>
  <c r="E447" i="23"/>
  <c r="G447" i="23" s="1"/>
  <c r="E448" i="23"/>
  <c r="G448" i="23" s="1"/>
  <c r="E449" i="23"/>
  <c r="G449" i="23" s="1"/>
  <c r="E450" i="23"/>
  <c r="G450" i="23" s="1"/>
  <c r="E451" i="23"/>
  <c r="G451" i="23" s="1"/>
  <c r="E452" i="23"/>
  <c r="G452" i="23" s="1"/>
  <c r="E455" i="23"/>
  <c r="G455" i="23" s="1"/>
  <c r="E456" i="23"/>
  <c r="G456" i="23" s="1"/>
  <c r="E460" i="23"/>
  <c r="G460" i="23" s="1"/>
  <c r="E461" i="23"/>
  <c r="G461" i="23" s="1"/>
  <c r="E462" i="23"/>
  <c r="G462" i="23" s="1"/>
  <c r="E463" i="23"/>
  <c r="G463" i="23" s="1"/>
  <c r="E464" i="23"/>
  <c r="G464" i="23" s="1"/>
  <c r="E465" i="23"/>
  <c r="G465" i="23" s="1"/>
  <c r="E466" i="23"/>
  <c r="G466" i="23" s="1"/>
  <c r="E467" i="23"/>
  <c r="G467" i="23" s="1"/>
  <c r="E468" i="23"/>
  <c r="G468" i="23" s="1"/>
  <c r="E469" i="23"/>
  <c r="G469" i="23" s="1"/>
  <c r="E475" i="23"/>
  <c r="G475" i="23" s="1"/>
  <c r="E476" i="23"/>
  <c r="G476" i="23" s="1"/>
  <c r="E477" i="23"/>
  <c r="G477" i="23" s="1"/>
  <c r="E478" i="23"/>
  <c r="G478" i="23" s="1"/>
  <c r="E479" i="23"/>
  <c r="G479" i="23" s="1"/>
  <c r="E480" i="23"/>
  <c r="G480" i="23" s="1"/>
  <c r="E481" i="23"/>
  <c r="G481" i="23" s="1"/>
  <c r="E482" i="23"/>
  <c r="G482" i="23" s="1"/>
  <c r="E483" i="23"/>
  <c r="G483" i="23" s="1"/>
  <c r="E484" i="23"/>
  <c r="G484" i="23" s="1"/>
  <c r="E485" i="23"/>
  <c r="G485" i="23" s="1"/>
  <c r="E488" i="23"/>
  <c r="G488" i="23" s="1"/>
  <c r="E489" i="23"/>
  <c r="G489" i="23" s="1"/>
  <c r="E490" i="23"/>
  <c r="E491" i="23"/>
  <c r="G491" i="23" s="1"/>
  <c r="E492" i="23"/>
  <c r="G492" i="23" s="1"/>
  <c r="E493" i="23"/>
  <c r="G493" i="23" s="1"/>
  <c r="E494" i="23"/>
  <c r="G494" i="23" s="1"/>
  <c r="E495" i="23"/>
  <c r="G495" i="23" s="1"/>
  <c r="E496" i="23"/>
  <c r="G496" i="23" s="1"/>
  <c r="E497" i="23"/>
  <c r="G497" i="23" s="1"/>
  <c r="E498" i="23"/>
  <c r="G498" i="23" s="1"/>
  <c r="E499" i="23"/>
  <c r="G499" i="23" s="1"/>
  <c r="E500" i="23"/>
  <c r="G500" i="23" s="1"/>
  <c r="G505" i="23"/>
  <c r="E506" i="23"/>
  <c r="G506" i="23" s="1"/>
  <c r="E507" i="23"/>
  <c r="G507" i="23" s="1"/>
  <c r="E508" i="23"/>
  <c r="G508" i="23" s="1"/>
  <c r="E509" i="23"/>
  <c r="G509" i="23" s="1"/>
  <c r="E510" i="23"/>
  <c r="G510" i="23" s="1"/>
  <c r="E511" i="23"/>
  <c r="G511" i="23" s="1"/>
  <c r="E512" i="23"/>
  <c r="G512" i="23" s="1"/>
  <c r="E513" i="23"/>
  <c r="G513" i="23" s="1"/>
  <c r="E514" i="23"/>
  <c r="G514" i="23" s="1"/>
  <c r="E515" i="23"/>
  <c r="G515" i="23" s="1"/>
  <c r="E516" i="23"/>
  <c r="G516" i="23" s="1"/>
  <c r="E520" i="23"/>
  <c r="E521" i="23"/>
  <c r="G521" i="23" s="1"/>
  <c r="E522" i="23"/>
  <c r="G522" i="23" s="1"/>
  <c r="E523" i="23"/>
  <c r="G523" i="23" s="1"/>
  <c r="E524" i="23"/>
  <c r="G524" i="23" s="1"/>
  <c r="E525" i="23"/>
  <c r="G525" i="23" s="1"/>
  <c r="E526" i="23"/>
  <c r="G526" i="23" s="1"/>
  <c r="E527" i="23"/>
  <c r="G527" i="23" s="1"/>
  <c r="E528" i="23"/>
  <c r="G528" i="23" s="1"/>
  <c r="E529" i="23"/>
  <c r="G529" i="23" s="1"/>
  <c r="E530" i="23"/>
  <c r="G530" i="23" s="1"/>
  <c r="E531" i="23"/>
  <c r="G531" i="23" s="1"/>
  <c r="E532" i="23"/>
  <c r="G532" i="23" s="1"/>
  <c r="E533" i="23"/>
  <c r="E541" i="23"/>
  <c r="G541" i="23" s="1"/>
  <c r="E542" i="23"/>
  <c r="G542" i="23" s="1"/>
  <c r="E543" i="23"/>
  <c r="G543" i="23" s="1"/>
  <c r="E544" i="23"/>
  <c r="G544" i="23" s="1"/>
  <c r="E545" i="23"/>
  <c r="G545" i="23" s="1"/>
  <c r="E546" i="23"/>
  <c r="G546" i="23" s="1"/>
  <c r="E551" i="23"/>
  <c r="E552" i="23"/>
  <c r="G552" i="23" s="1"/>
  <c r="E553" i="23"/>
  <c r="G553" i="23" s="1"/>
  <c r="E554" i="23"/>
  <c r="G554" i="23" s="1"/>
  <c r="E555" i="23"/>
  <c r="G555" i="23" s="1"/>
  <c r="E556" i="23"/>
  <c r="G556" i="23" s="1"/>
  <c r="E557" i="23"/>
  <c r="G557" i="23" s="1"/>
  <c r="E558" i="23"/>
  <c r="G558" i="23" s="1"/>
  <c r="E559" i="23"/>
  <c r="E560" i="23"/>
  <c r="G560" i="23" s="1"/>
  <c r="E561" i="23"/>
  <c r="G561" i="23" s="1"/>
  <c r="E562" i="23"/>
  <c r="G562" i="23" s="1"/>
  <c r="E563" i="23"/>
  <c r="G563" i="23" s="1"/>
  <c r="E564" i="23"/>
  <c r="G564" i="23" s="1"/>
  <c r="E565" i="23"/>
  <c r="G565" i="23" s="1"/>
  <c r="E566" i="23"/>
  <c r="G566" i="23" s="1"/>
  <c r="E567" i="23"/>
  <c r="G567" i="23" s="1"/>
  <c r="E575" i="23"/>
  <c r="G575" i="23" s="1"/>
  <c r="E576" i="23"/>
  <c r="G576" i="23" s="1"/>
  <c r="E577" i="23"/>
  <c r="G577" i="23" s="1"/>
  <c r="E578" i="23"/>
  <c r="G578" i="23" s="1"/>
  <c r="E579" i="23"/>
  <c r="G579" i="23" s="1"/>
  <c r="E580" i="23"/>
  <c r="G580" i="23" s="1"/>
  <c r="G490" i="23"/>
  <c r="G559" i="23"/>
  <c r="E583" i="23"/>
  <c r="F583" i="23" s="1"/>
  <c r="E361" i="23"/>
  <c r="E362" i="23"/>
  <c r="G362" i="23" s="1"/>
  <c r="E363" i="23"/>
  <c r="G363" i="23" s="1"/>
  <c r="E364" i="23"/>
  <c r="G364" i="23" s="1"/>
  <c r="E365" i="23"/>
  <c r="G365" i="23" s="1"/>
  <c r="E366" i="23"/>
  <c r="G366" i="23" s="1"/>
  <c r="E367" i="23"/>
  <c r="G367" i="23" s="1"/>
  <c r="E368" i="23"/>
  <c r="G368" i="23" s="1"/>
  <c r="E369" i="23"/>
  <c r="G369" i="23" s="1"/>
  <c r="E370" i="23"/>
  <c r="G370" i="23" s="1"/>
  <c r="E371" i="23"/>
  <c r="G371" i="23" s="1"/>
  <c r="E372" i="23"/>
  <c r="G372" i="23" s="1"/>
  <c r="E373" i="23"/>
  <c r="G373" i="23" s="1"/>
  <c r="E374" i="23"/>
  <c r="G374" i="23" s="1"/>
  <c r="E375" i="23"/>
  <c r="G375" i="23" s="1"/>
  <c r="E328" i="23"/>
  <c r="E329" i="23"/>
  <c r="G329" i="23" s="1"/>
  <c r="E332" i="23"/>
  <c r="G332" i="23" s="1"/>
  <c r="E333" i="23"/>
  <c r="G333" i="23" s="1"/>
  <c r="E334" i="23"/>
  <c r="G334" i="23" s="1"/>
  <c r="E335" i="23"/>
  <c r="G335" i="23" s="1"/>
  <c r="E336" i="23"/>
  <c r="G336" i="23" s="1"/>
  <c r="E337" i="23"/>
  <c r="G337" i="23" s="1"/>
  <c r="E338" i="23"/>
  <c r="G338" i="23" s="1"/>
  <c r="E339" i="23"/>
  <c r="G339" i="23" s="1"/>
  <c r="E340" i="23"/>
  <c r="G340" i="23" s="1"/>
  <c r="E341" i="23"/>
  <c r="G341" i="23" s="1"/>
  <c r="E210" i="23"/>
  <c r="G210" i="23" s="1"/>
  <c r="E200" i="23"/>
  <c r="G200" i="23" s="1"/>
  <c r="E201" i="23"/>
  <c r="G201" i="23" s="1"/>
  <c r="E202" i="23"/>
  <c r="G202" i="23" s="1"/>
  <c r="E203" i="23"/>
  <c r="G203" i="23" s="1"/>
  <c r="E204" i="23"/>
  <c r="G204" i="23" s="1"/>
  <c r="E205" i="23"/>
  <c r="G205" i="23" s="1"/>
  <c r="E206" i="23"/>
  <c r="G206" i="23" s="1"/>
  <c r="E207" i="23"/>
  <c r="G207" i="23" s="1"/>
  <c r="E208" i="23"/>
  <c r="G208" i="23" s="1"/>
  <c r="E209" i="23"/>
  <c r="G209" i="23" s="1"/>
  <c r="E211" i="23"/>
  <c r="G211" i="23" s="1"/>
  <c r="E28" i="23"/>
  <c r="G28" i="23" s="1"/>
  <c r="F37" i="23"/>
  <c r="B12" i="25" s="1"/>
  <c r="F69" i="23"/>
  <c r="B13" i="25" s="1"/>
  <c r="B14" i="25"/>
  <c r="B15" i="25"/>
  <c r="F165" i="23"/>
  <c r="B16" i="25" s="1"/>
  <c r="F197" i="23"/>
  <c r="B17" i="25" s="1"/>
  <c r="F230" i="23"/>
  <c r="B18" i="25" s="1"/>
  <c r="F261" i="23"/>
  <c r="B19" i="25" s="1"/>
  <c r="B20" i="25"/>
  <c r="F325" i="23"/>
  <c r="B21" i="25" s="1"/>
  <c r="B22" i="25"/>
  <c r="F389" i="23"/>
  <c r="B23" i="25" s="1"/>
  <c r="B24" i="25"/>
  <c r="B25" i="25"/>
  <c r="F486" i="23"/>
  <c r="B26" i="25" s="1"/>
  <c r="F517" i="23"/>
  <c r="B27" i="25" s="1"/>
  <c r="F549" i="23"/>
  <c r="B28" i="25" s="1"/>
  <c r="B29" i="25"/>
  <c r="G8" i="23"/>
  <c r="E12" i="23"/>
  <c r="G12" i="23" s="1"/>
  <c r="E18" i="23"/>
  <c r="G18" i="23" s="1"/>
  <c r="E71" i="23"/>
  <c r="G71" i="23" s="1"/>
  <c r="E98" i="23"/>
  <c r="G98" i="23" s="1"/>
  <c r="E99" i="23"/>
  <c r="G99" i="23" s="1"/>
  <c r="E100" i="23"/>
  <c r="G100" i="23" s="1"/>
  <c r="E130" i="23"/>
  <c r="G130" i="23" s="1"/>
  <c r="E131" i="23"/>
  <c r="G131" i="23" s="1"/>
  <c r="E132" i="23"/>
  <c r="G132" i="23" s="1"/>
  <c r="E103" i="23"/>
  <c r="G103" i="23" s="1"/>
  <c r="E199" i="23"/>
  <c r="G199" i="23" s="1"/>
  <c r="E228" i="23"/>
  <c r="G228" i="23" s="1"/>
  <c r="E229" i="23"/>
  <c r="G229" i="23" s="1"/>
  <c r="E232" i="23"/>
  <c r="G232" i="23" s="1"/>
  <c r="E259" i="23"/>
  <c r="G259" i="23" s="1"/>
  <c r="E260" i="23"/>
  <c r="G260" i="23" s="1"/>
  <c r="E263" i="23"/>
  <c r="G263" i="23" s="1"/>
  <c r="E290" i="23"/>
  <c r="G290" i="23" s="1"/>
  <c r="E291" i="23"/>
  <c r="G291" i="23" s="1"/>
  <c r="E292" i="23"/>
  <c r="G292" i="23" s="1"/>
  <c r="E293" i="23"/>
  <c r="G293" i="23" s="1"/>
  <c r="E327" i="23"/>
  <c r="G327" i="23" s="1"/>
  <c r="E355" i="23"/>
  <c r="G355" i="23" s="1"/>
  <c r="E356" i="23"/>
  <c r="G356" i="23" s="1"/>
  <c r="E357" i="23"/>
  <c r="G357" i="23" s="1"/>
  <c r="E360" i="23"/>
  <c r="G360" i="23" s="1"/>
  <c r="E387" i="23"/>
  <c r="G387" i="23" s="1"/>
  <c r="E388" i="23"/>
  <c r="G388" i="23" s="1"/>
  <c r="E519" i="23"/>
  <c r="E547" i="23"/>
  <c r="G547" i="23" s="1"/>
  <c r="E548" i="23"/>
  <c r="G548" i="23" s="1"/>
  <c r="C105" i="18"/>
  <c r="C150" i="18" s="1"/>
  <c r="D128" i="18"/>
  <c r="D135" i="18" s="1"/>
  <c r="E128" i="18"/>
  <c r="E135" i="18" s="1"/>
  <c r="C128" i="18"/>
  <c r="C135" i="18" s="1"/>
  <c r="D34" i="18"/>
  <c r="E34" i="18"/>
  <c r="C34" i="18"/>
  <c r="B10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AC31" i="24"/>
  <c r="AD31" i="24"/>
  <c r="AE31" i="24"/>
  <c r="AF31" i="24"/>
  <c r="AG31" i="24"/>
  <c r="AH31" i="24"/>
  <c r="AI31" i="24"/>
  <c r="AJ31" i="24"/>
  <c r="AK31" i="24"/>
  <c r="AL31" i="24"/>
  <c r="AM31" i="24"/>
  <c r="AN31" i="24"/>
  <c r="AO31" i="24"/>
  <c r="AP31" i="24"/>
  <c r="AQ31" i="24"/>
  <c r="AR31" i="24"/>
  <c r="AS31" i="24"/>
  <c r="AT31" i="24"/>
  <c r="AU31" i="24"/>
  <c r="AV31" i="24"/>
  <c r="AW31" i="24"/>
  <c r="AX31" i="24"/>
  <c r="AY31" i="24"/>
  <c r="AZ31" i="24"/>
  <c r="BA31" i="24"/>
  <c r="BB31" i="24"/>
  <c r="BC31" i="24"/>
  <c r="BD31" i="24"/>
  <c r="BE31" i="24"/>
  <c r="BF31" i="24"/>
  <c r="BG31" i="24"/>
  <c r="BH31" i="24"/>
  <c r="BI31" i="24"/>
  <c r="L5" i="24"/>
  <c r="B36" i="26"/>
  <c r="B5" i="24"/>
  <c r="K31" i="24"/>
  <c r="F31" i="24"/>
  <c r="H31" i="24"/>
  <c r="M31" i="24"/>
  <c r="G31" i="24"/>
  <c r="E31" i="24"/>
  <c r="P31" i="24"/>
  <c r="I31" i="24"/>
  <c r="L31" i="24"/>
  <c r="N31" i="24"/>
  <c r="J31" i="24"/>
  <c r="O31" i="24"/>
  <c r="C32" i="24"/>
  <c r="E124" i="18"/>
  <c r="E148" i="18" s="1"/>
  <c r="D124" i="18"/>
  <c r="D148" i="18" s="1"/>
  <c r="C124" i="18"/>
  <c r="C148" i="18" s="1"/>
  <c r="B149" i="18" s="1"/>
  <c r="E105" i="18"/>
  <c r="D105" i="18"/>
  <c r="D150" i="18" s="1"/>
  <c r="E90" i="18"/>
  <c r="D90" i="18"/>
  <c r="C90" i="18"/>
  <c r="E85" i="18"/>
  <c r="D85" i="18"/>
  <c r="C85" i="18"/>
  <c r="E72" i="18"/>
  <c r="D72" i="18"/>
  <c r="C72" i="18"/>
  <c r="E49" i="18"/>
  <c r="D49" i="18"/>
  <c r="C49" i="18"/>
  <c r="E42" i="18"/>
  <c r="D42" i="18"/>
  <c r="C42" i="18"/>
  <c r="A120" i="18"/>
  <c r="D17" i="18"/>
  <c r="C17" i="18"/>
  <c r="E17" i="18"/>
  <c r="E150" i="18" l="1"/>
  <c r="C141" i="18"/>
  <c r="C145" i="18" s="1"/>
  <c r="E141" i="18"/>
  <c r="E145" i="18" s="1"/>
  <c r="D141" i="18"/>
  <c r="D145" i="18" s="1"/>
  <c r="D51" i="18"/>
  <c r="E51" i="18"/>
  <c r="E549" i="23"/>
  <c r="G642" i="23"/>
  <c r="E642" i="23"/>
  <c r="E581" i="23"/>
  <c r="G551" i="23"/>
  <c r="G520" i="23"/>
  <c r="D28" i="25"/>
  <c r="F28" i="25" s="1"/>
  <c r="G423" i="23"/>
  <c r="G453" i="23" s="1"/>
  <c r="E453" i="23"/>
  <c r="G391" i="23"/>
  <c r="G421" i="23" s="1"/>
  <c r="E421" i="23"/>
  <c r="G328" i="23"/>
  <c r="E358" i="23"/>
  <c r="G296" i="23"/>
  <c r="G325" i="23" s="1"/>
  <c r="E325" i="23"/>
  <c r="G264" i="23"/>
  <c r="G294" i="23" s="1"/>
  <c r="E294" i="23"/>
  <c r="E197" i="23"/>
  <c r="D17" i="25" s="1"/>
  <c r="F17" i="25" s="1"/>
  <c r="E165" i="23"/>
  <c r="D16" i="25" s="1"/>
  <c r="F16" i="25" s="1"/>
  <c r="G167" i="23"/>
  <c r="G197" i="23" s="1"/>
  <c r="G104" i="23"/>
  <c r="E133" i="23"/>
  <c r="G72" i="23"/>
  <c r="E101" i="23"/>
  <c r="G39" i="23"/>
  <c r="E69" i="23"/>
  <c r="F612" i="23"/>
  <c r="B30" i="25" s="1"/>
  <c r="B32" i="25" s="1"/>
  <c r="G10" i="27"/>
  <c r="H11" i="27"/>
  <c r="C92" i="18"/>
  <c r="C107" i="18" s="1"/>
  <c r="C51" i="18"/>
  <c r="D92" i="18"/>
  <c r="D107" i="18" s="1"/>
  <c r="E92" i="18"/>
  <c r="E107" i="18" s="1"/>
  <c r="E109" i="18" s="1"/>
  <c r="G581" i="23"/>
  <c r="E612" i="23"/>
  <c r="D30" i="25" s="1"/>
  <c r="E30" i="25" s="1"/>
  <c r="G519" i="23"/>
  <c r="G612" i="23"/>
  <c r="C30" i="25" s="1"/>
  <c r="G533" i="23"/>
  <c r="BK31" i="24"/>
  <c r="G135" i="23"/>
  <c r="G165" i="23" s="1"/>
  <c r="G105" i="23"/>
  <c r="E389" i="23"/>
  <c r="D23" i="25" s="1"/>
  <c r="F23" i="25" s="1"/>
  <c r="E261" i="23"/>
  <c r="G233" i="23"/>
  <c r="G261" i="23" s="1"/>
  <c r="G486" i="23"/>
  <c r="G40" i="23"/>
  <c r="G517" i="23"/>
  <c r="G230" i="23"/>
  <c r="G361" i="23"/>
  <c r="G389" i="23" s="1"/>
  <c r="G37" i="23"/>
  <c r="B12" i="24" s="1"/>
  <c r="E486" i="23"/>
  <c r="E230" i="23"/>
  <c r="E37" i="23"/>
  <c r="D32" i="24"/>
  <c r="G358" i="23"/>
  <c r="E517" i="23"/>
  <c r="G73" i="23"/>
  <c r="C109" i="18" l="1"/>
  <c r="BK45" i="32"/>
  <c r="D109" i="18"/>
  <c r="F643" i="23"/>
  <c r="F645" i="23" s="1"/>
  <c r="G549" i="23"/>
  <c r="B28" i="24" s="1"/>
  <c r="G101" i="23"/>
  <c r="C14" i="25" s="1"/>
  <c r="G69" i="23"/>
  <c r="B13" i="24" s="1"/>
  <c r="G133" i="23"/>
  <c r="C15" i="25" s="1"/>
  <c r="C17" i="25"/>
  <c r="B17" i="24"/>
  <c r="C25" i="25"/>
  <c r="B25" i="24"/>
  <c r="C23" i="25"/>
  <c r="B23" i="24"/>
  <c r="C27" i="25"/>
  <c r="B27" i="24"/>
  <c r="C16" i="25"/>
  <c r="B16" i="24"/>
  <c r="C29" i="25"/>
  <c r="B29" i="24"/>
  <c r="C22" i="25"/>
  <c r="B22" i="24"/>
  <c r="C21" i="25"/>
  <c r="B21" i="24"/>
  <c r="C19" i="25"/>
  <c r="B19" i="24"/>
  <c r="C20" i="25"/>
  <c r="B20" i="24"/>
  <c r="C18" i="25"/>
  <c r="B18" i="24"/>
  <c r="C26" i="25"/>
  <c r="B26" i="24"/>
  <c r="C24" i="25"/>
  <c r="B24" i="24"/>
  <c r="C31" i="25"/>
  <c r="B30" i="24"/>
  <c r="E32" i="24"/>
  <c r="F32" i="24" s="1"/>
  <c r="G32" i="24" s="1"/>
  <c r="H32" i="24" s="1"/>
  <c r="I32" i="24" s="1"/>
  <c r="J32" i="24" s="1"/>
  <c r="K32" i="24" s="1"/>
  <c r="L32" i="24" s="1"/>
  <c r="M32" i="24" s="1"/>
  <c r="N32" i="24" s="1"/>
  <c r="O32" i="24" s="1"/>
  <c r="G11" i="27"/>
  <c r="H12" i="27"/>
  <c r="D15" i="25"/>
  <c r="F15" i="25" s="1"/>
  <c r="D29" i="25"/>
  <c r="F29" i="25" s="1"/>
  <c r="D31" i="25"/>
  <c r="F31" i="25" s="1"/>
  <c r="E643" i="23"/>
  <c r="E645" i="23" s="1"/>
  <c r="E32" i="25"/>
  <c r="C43" i="25" s="1"/>
  <c r="D24" i="25"/>
  <c r="F24" i="25" s="1"/>
  <c r="D13" i="25"/>
  <c r="F13" i="25" s="1"/>
  <c r="D21" i="25"/>
  <c r="F21" i="25" s="1"/>
  <c r="D20" i="25"/>
  <c r="F20" i="25" s="1"/>
  <c r="D19" i="25"/>
  <c r="F19" i="25" s="1"/>
  <c r="D25" i="25"/>
  <c r="F25" i="25" s="1"/>
  <c r="D18" i="25"/>
  <c r="F18" i="25" s="1"/>
  <c r="C12" i="25"/>
  <c r="D14" i="25"/>
  <c r="F14" i="25" s="1"/>
  <c r="D27" i="25"/>
  <c r="F27" i="25" s="1"/>
  <c r="D12" i="25"/>
  <c r="D26" i="25"/>
  <c r="F26" i="25" s="1"/>
  <c r="D22" i="25"/>
  <c r="F22" i="25" s="1"/>
  <c r="B14" i="24" l="1"/>
  <c r="C13" i="25"/>
  <c r="C28" i="25"/>
  <c r="B15" i="24"/>
  <c r="H13" i="27"/>
  <c r="G12" i="27"/>
  <c r="D32" i="25"/>
  <c r="B33" i="25" s="1"/>
  <c r="F30" i="25"/>
  <c r="G643" i="23"/>
  <c r="F12" i="25"/>
  <c r="P32" i="24"/>
  <c r="C32" i="25" l="1"/>
  <c r="B31" i="24"/>
  <c r="C33" i="24" s="1"/>
  <c r="H14" i="27"/>
  <c r="G13" i="27"/>
  <c r="F32" i="25"/>
  <c r="D44" i="25" s="1"/>
  <c r="C33" i="25"/>
  <c r="D33" i="25" s="1"/>
  <c r="G645" i="23"/>
  <c r="Q32" i="24"/>
  <c r="D33" i="24" l="1"/>
  <c r="P33" i="24"/>
  <c r="G14" i="27"/>
  <c r="H15" i="27"/>
  <c r="H33" i="24"/>
  <c r="F33" i="24"/>
  <c r="M33" i="24"/>
  <c r="K33" i="24"/>
  <c r="I33" i="24"/>
  <c r="G33" i="24"/>
  <c r="E33" i="24"/>
  <c r="J33" i="24"/>
  <c r="L33" i="24"/>
  <c r="N33" i="24"/>
  <c r="O33" i="24"/>
  <c r="R32" i="24"/>
  <c r="Q33" i="24"/>
  <c r="I6" i="27" l="1"/>
  <c r="L14" i="27" s="1"/>
  <c r="C41" i="32"/>
  <c r="E14" i="27"/>
  <c r="E15" i="27" s="1"/>
  <c r="K7" i="27"/>
  <c r="L7" i="27"/>
  <c r="C46" i="32" s="1"/>
  <c r="K8" i="27"/>
  <c r="L8" i="27"/>
  <c r="L9" i="27"/>
  <c r="K9" i="27"/>
  <c r="L10" i="27"/>
  <c r="K10" i="27"/>
  <c r="K11" i="27"/>
  <c r="L11" i="27"/>
  <c r="L12" i="27"/>
  <c r="K12" i="27"/>
  <c r="L13" i="27"/>
  <c r="E46" i="32" s="1"/>
  <c r="H16" i="27"/>
  <c r="G15" i="27"/>
  <c r="L15" i="27"/>
  <c r="S32" i="24"/>
  <c r="R33" i="24"/>
  <c r="D21" i="30" l="1"/>
  <c r="E21" i="30"/>
  <c r="E31" i="30" s="1"/>
  <c r="E34" i="30" s="1"/>
  <c r="E37" i="30" s="1"/>
  <c r="D59" i="32" s="1"/>
  <c r="D46" i="32"/>
  <c r="C61" i="32"/>
  <c r="E48" i="32"/>
  <c r="E50" i="32" s="1"/>
  <c r="D31" i="30"/>
  <c r="D34" i="30" s="1"/>
  <c r="D37" i="30" s="1"/>
  <c r="C59" i="32" s="1"/>
  <c r="C48" i="32"/>
  <c r="BK41" i="32"/>
  <c r="J11" i="27"/>
  <c r="J7" i="27"/>
  <c r="I7" i="27" s="1"/>
  <c r="J12" i="27"/>
  <c r="J10" i="27"/>
  <c r="J9" i="27"/>
  <c r="J8" i="27"/>
  <c r="L16" i="27"/>
  <c r="H17" i="27"/>
  <c r="G16" i="27"/>
  <c r="C47" i="25"/>
  <c r="T32" i="24"/>
  <c r="S33" i="24"/>
  <c r="D61" i="32" l="1"/>
  <c r="C50" i="32"/>
  <c r="D48" i="32"/>
  <c r="D50" i="32" s="1"/>
  <c r="I8" i="27"/>
  <c r="I9" i="27" s="1"/>
  <c r="I10" i="27" s="1"/>
  <c r="I11" i="27" s="1"/>
  <c r="I12" i="27" s="1"/>
  <c r="K13" i="27" s="1"/>
  <c r="H18" i="27"/>
  <c r="G17" i="27"/>
  <c r="L17" i="27"/>
  <c r="D47" i="25"/>
  <c r="U32" i="24"/>
  <c r="T33" i="24"/>
  <c r="F46" i="32" l="1"/>
  <c r="C52" i="32"/>
  <c r="D51" i="32" s="1"/>
  <c r="J13" i="27"/>
  <c r="I13" i="27" s="1"/>
  <c r="K14" i="27" s="1"/>
  <c r="J14" i="27" s="1"/>
  <c r="I14" i="27" s="1"/>
  <c r="K15" i="27" s="1"/>
  <c r="L18" i="27"/>
  <c r="H19" i="27"/>
  <c r="G18" i="27"/>
  <c r="V32" i="24"/>
  <c r="U33" i="24"/>
  <c r="F21" i="30" l="1"/>
  <c r="C46" i="38"/>
  <c r="J15" i="27"/>
  <c r="I15" i="27" s="1"/>
  <c r="K16" i="27" s="1"/>
  <c r="H20" i="27"/>
  <c r="G19" i="27"/>
  <c r="L19" i="27"/>
  <c r="W32" i="24"/>
  <c r="V33" i="24"/>
  <c r="E61" i="32" l="1"/>
  <c r="F31" i="30"/>
  <c r="J16" i="27"/>
  <c r="I16" i="27" s="1"/>
  <c r="K17" i="27" s="1"/>
  <c r="L20" i="27"/>
  <c r="H21" i="27"/>
  <c r="G20" i="27"/>
  <c r="X32" i="24"/>
  <c r="W33" i="24"/>
  <c r="J17" i="27" l="1"/>
  <c r="I17" i="27" s="1"/>
  <c r="K18" i="27" s="1"/>
  <c r="G21" i="30" s="1"/>
  <c r="H22" i="27"/>
  <c r="G21" i="27"/>
  <c r="L21" i="27"/>
  <c r="G46" i="32" s="1"/>
  <c r="Y32" i="24"/>
  <c r="X33" i="24"/>
  <c r="F61" i="32" l="1"/>
  <c r="C63" i="38" s="1"/>
  <c r="C15" i="39" s="1"/>
  <c r="G31" i="30"/>
  <c r="G34" i="30" s="1"/>
  <c r="G37" i="30" s="1"/>
  <c r="F59" i="32" s="1"/>
  <c r="J18" i="27"/>
  <c r="I18" i="27" s="1"/>
  <c r="K19" i="27" s="1"/>
  <c r="L22" i="27"/>
  <c r="H23" i="27"/>
  <c r="G22" i="27"/>
  <c r="Z32" i="24"/>
  <c r="Y33" i="24"/>
  <c r="J19" i="27" l="1"/>
  <c r="I19" i="27" s="1"/>
  <c r="K20" i="27" s="1"/>
  <c r="G23" i="27"/>
  <c r="L23" i="27"/>
  <c r="H24" i="27"/>
  <c r="AA32" i="24"/>
  <c r="Z33" i="24"/>
  <c r="H21" i="30" l="1"/>
  <c r="J20" i="27"/>
  <c r="I20" i="27" s="1"/>
  <c r="K21" i="27" s="1"/>
  <c r="H25" i="27"/>
  <c r="L24" i="27"/>
  <c r="H46" i="32" s="1"/>
  <c r="G24" i="27"/>
  <c r="AB32" i="24"/>
  <c r="AA33" i="24"/>
  <c r="G61" i="32" l="1"/>
  <c r="H31" i="30"/>
  <c r="H34" i="30" s="1"/>
  <c r="H37" i="30" s="1"/>
  <c r="G59" i="32" s="1"/>
  <c r="J21" i="27"/>
  <c r="I21" i="27" s="1"/>
  <c r="K22" i="27" s="1"/>
  <c r="G25" i="27"/>
  <c r="L25" i="27"/>
  <c r="H26" i="27"/>
  <c r="AC32" i="24"/>
  <c r="AB33" i="24"/>
  <c r="J22" i="27" l="1"/>
  <c r="I22" i="27" s="1"/>
  <c r="K23" i="27" s="1"/>
  <c r="H27" i="27"/>
  <c r="L26" i="27"/>
  <c r="G26" i="27"/>
  <c r="AD32" i="24"/>
  <c r="AC33" i="24"/>
  <c r="J23" i="27" l="1"/>
  <c r="I23" i="27" s="1"/>
  <c r="K24" i="27" s="1"/>
  <c r="I21" i="30" s="1"/>
  <c r="H61" i="32" s="1"/>
  <c r="G27" i="27"/>
  <c r="L27" i="27"/>
  <c r="I46" i="32" s="1"/>
  <c r="H28" i="27"/>
  <c r="AE32" i="24"/>
  <c r="AD33" i="24"/>
  <c r="I31" i="30" l="1"/>
  <c r="I34" i="30" s="1"/>
  <c r="I37" i="30" s="1"/>
  <c r="H59" i="32" s="1"/>
  <c r="J24" i="27"/>
  <c r="I24" i="27" s="1"/>
  <c r="K25" i="27" s="1"/>
  <c r="H29" i="27"/>
  <c r="L28" i="27"/>
  <c r="G28" i="27"/>
  <c r="AF32" i="24"/>
  <c r="AE33" i="24"/>
  <c r="J25" i="27" l="1"/>
  <c r="I25" i="27" s="1"/>
  <c r="K26" i="27" s="1"/>
  <c r="G29" i="27"/>
  <c r="L29" i="27"/>
  <c r="H30" i="27"/>
  <c r="AG32" i="24"/>
  <c r="AF33" i="24"/>
  <c r="J26" i="27" l="1"/>
  <c r="I26" i="27" s="1"/>
  <c r="K27" i="27" s="1"/>
  <c r="J21" i="30" s="1"/>
  <c r="I61" i="32" s="1"/>
  <c r="L30" i="27"/>
  <c r="G30" i="27"/>
  <c r="H31" i="27"/>
  <c r="AH32" i="24"/>
  <c r="AG33" i="24"/>
  <c r="J46" i="32" l="1"/>
  <c r="J31" i="30"/>
  <c r="J27" i="27"/>
  <c r="I27" i="27" s="1"/>
  <c r="K28" i="27" s="1"/>
  <c r="G31" i="27"/>
  <c r="L31" i="27"/>
  <c r="H32" i="27"/>
  <c r="AI32" i="24"/>
  <c r="AH33" i="24"/>
  <c r="D46" i="38" l="1"/>
  <c r="J28" i="27"/>
  <c r="I28" i="27" s="1"/>
  <c r="K29" i="27" s="1"/>
  <c r="G32" i="27"/>
  <c r="L32" i="27"/>
  <c r="H33" i="27"/>
  <c r="AJ32" i="24"/>
  <c r="AI33" i="24"/>
  <c r="J29" i="27" l="1"/>
  <c r="I29" i="27" s="1"/>
  <c r="K30" i="27" s="1"/>
  <c r="K21" i="30" s="1"/>
  <c r="J61" i="32" s="1"/>
  <c r="G33" i="27"/>
  <c r="L33" i="27"/>
  <c r="K46" i="32" s="1"/>
  <c r="H34" i="27"/>
  <c r="AK32" i="24"/>
  <c r="AJ33" i="24"/>
  <c r="K31" i="30" l="1"/>
  <c r="D63" i="38"/>
  <c r="D15" i="39" s="1"/>
  <c r="J30" i="27"/>
  <c r="I30" i="27" s="1"/>
  <c r="K31" i="27" s="1"/>
  <c r="G34" i="27"/>
  <c r="L34" i="27"/>
  <c r="H35" i="27"/>
  <c r="AL32" i="24"/>
  <c r="AK33" i="24"/>
  <c r="J31" i="27" l="1"/>
  <c r="I31" i="27" s="1"/>
  <c r="K32" i="27" s="1"/>
  <c r="J32" i="27" s="1"/>
  <c r="I32" i="27" s="1"/>
  <c r="K33" i="27" s="1"/>
  <c r="J33" i="27" s="1"/>
  <c r="I33" i="27" s="1"/>
  <c r="K34" i="27" s="1"/>
  <c r="G35" i="27"/>
  <c r="H36" i="27"/>
  <c r="L35" i="27"/>
  <c r="AM32" i="24"/>
  <c r="AL33" i="24"/>
  <c r="J34" i="27" l="1"/>
  <c r="I34" i="27" s="1"/>
  <c r="K35" i="27" s="1"/>
  <c r="J35" i="27" s="1"/>
  <c r="I35" i="27" s="1"/>
  <c r="K36" i="27" s="1"/>
  <c r="L21" i="30"/>
  <c r="K61" i="32" s="1"/>
  <c r="H37" i="27"/>
  <c r="G36" i="27"/>
  <c r="L36" i="27"/>
  <c r="L46" i="32" s="1"/>
  <c r="AN32" i="24"/>
  <c r="AM33" i="24"/>
  <c r="M21" i="30" l="1"/>
  <c r="L61" i="32" s="1"/>
  <c r="L31" i="30"/>
  <c r="J36" i="27"/>
  <c r="I36" i="27" s="1"/>
  <c r="K37" i="27" s="1"/>
  <c r="G37" i="27"/>
  <c r="H38" i="27"/>
  <c r="L37" i="27"/>
  <c r="AO32" i="24"/>
  <c r="AN33" i="24"/>
  <c r="M31" i="30" l="1"/>
  <c r="J37" i="27"/>
  <c r="I37" i="27" s="1"/>
  <c r="K38" i="27" s="1"/>
  <c r="J38" i="27" s="1"/>
  <c r="I38" i="27" s="1"/>
  <c r="G38" i="27"/>
  <c r="L38" i="27"/>
  <c r="H39" i="27"/>
  <c r="AP32" i="24"/>
  <c r="AO33" i="24"/>
  <c r="N21" i="30" l="1"/>
  <c r="G39" i="27"/>
  <c r="K39" i="27"/>
  <c r="N31" i="30" s="1"/>
  <c r="L39" i="27"/>
  <c r="J39" i="27" s="1"/>
  <c r="I39" i="27" s="1"/>
  <c r="H40" i="27"/>
  <c r="AQ32" i="24"/>
  <c r="AP33" i="24"/>
  <c r="M46" i="32" l="1"/>
  <c r="M61" i="32" s="1"/>
  <c r="K40" i="27"/>
  <c r="G40" i="27"/>
  <c r="L40" i="27"/>
  <c r="H41" i="27"/>
  <c r="AR32" i="24"/>
  <c r="AQ33" i="24"/>
  <c r="J40" i="27" l="1"/>
  <c r="I40" i="27" s="1"/>
  <c r="K41" i="27" s="1"/>
  <c r="G41" i="27"/>
  <c r="L41" i="27"/>
  <c r="H42" i="27"/>
  <c r="AS32" i="24"/>
  <c r="AR33" i="24"/>
  <c r="J41" i="27" l="1"/>
  <c r="I41" i="27" s="1"/>
  <c r="K42" i="27" s="1"/>
  <c r="G42" i="27"/>
  <c r="L42" i="27"/>
  <c r="N46" i="32" s="1"/>
  <c r="H43" i="27"/>
  <c r="AT32" i="24"/>
  <c r="AS33" i="24"/>
  <c r="O21" i="30" l="1"/>
  <c r="N61" i="32" s="1"/>
  <c r="E63" i="38" s="1"/>
  <c r="E15" i="39" s="1"/>
  <c r="J42" i="27"/>
  <c r="I42" i="27" s="1"/>
  <c r="K43" i="27" s="1"/>
  <c r="G43" i="27"/>
  <c r="H44" i="27"/>
  <c r="L43" i="27"/>
  <c r="AU32" i="24"/>
  <c r="AT33" i="24"/>
  <c r="O31" i="30" l="1"/>
  <c r="E46" i="38"/>
  <c r="J43" i="27"/>
  <c r="I43" i="27" s="1"/>
  <c r="K44" i="27" s="1"/>
  <c r="H45" i="27"/>
  <c r="L44" i="27"/>
  <c r="G44" i="27"/>
  <c r="AV32" i="24"/>
  <c r="AU33" i="24"/>
  <c r="J44" i="27" l="1"/>
  <c r="I44" i="27" s="1"/>
  <c r="K45" i="27" s="1"/>
  <c r="G45" i="27"/>
  <c r="H46" i="27"/>
  <c r="L45" i="27"/>
  <c r="O46" i="32" s="1"/>
  <c r="AW32" i="24"/>
  <c r="AV33" i="24"/>
  <c r="P21" i="30" l="1"/>
  <c r="O61" i="32" s="1"/>
  <c r="J45" i="27"/>
  <c r="I45" i="27" s="1"/>
  <c r="K46" i="27" s="1"/>
  <c r="G46" i="27"/>
  <c r="L46" i="27"/>
  <c r="H47" i="27"/>
  <c r="AX32" i="24"/>
  <c r="AW33" i="24"/>
  <c r="P31" i="30" l="1"/>
  <c r="J46" i="27"/>
  <c r="I46" i="27" s="1"/>
  <c r="K47" i="27" s="1"/>
  <c r="G47" i="27"/>
  <c r="L47" i="27"/>
  <c r="H48" i="27"/>
  <c r="AY32" i="24"/>
  <c r="AX33" i="24"/>
  <c r="J47" i="27" l="1"/>
  <c r="I47" i="27" s="1"/>
  <c r="K48" i="27" s="1"/>
  <c r="G48" i="27"/>
  <c r="L48" i="27"/>
  <c r="P46" i="32" s="1"/>
  <c r="H49" i="27"/>
  <c r="AZ32" i="24"/>
  <c r="AY33" i="24"/>
  <c r="Q21" i="30" l="1"/>
  <c r="P61" i="32" s="1"/>
  <c r="J48" i="27"/>
  <c r="I48" i="27" s="1"/>
  <c r="K49" i="27" s="1"/>
  <c r="G49" i="27"/>
  <c r="L49" i="27"/>
  <c r="H50" i="27"/>
  <c r="BA32" i="24"/>
  <c r="AZ33" i="24"/>
  <c r="Q31" i="30" l="1"/>
  <c r="J49" i="27"/>
  <c r="I49" i="27" s="1"/>
  <c r="K50" i="27" s="1"/>
  <c r="G50" i="27"/>
  <c r="L50" i="27"/>
  <c r="H51" i="27"/>
  <c r="BB32" i="24"/>
  <c r="BA33" i="24"/>
  <c r="J50" i="27" l="1"/>
  <c r="I50" i="27" s="1"/>
  <c r="K51" i="27" s="1"/>
  <c r="G51" i="27"/>
  <c r="H52" i="27"/>
  <c r="L51" i="27"/>
  <c r="Q46" i="32" s="1"/>
  <c r="BC32" i="24"/>
  <c r="BB33" i="24"/>
  <c r="R21" i="30" l="1"/>
  <c r="Q61" i="32" s="1"/>
  <c r="J51" i="27"/>
  <c r="I51" i="27" s="1"/>
  <c r="K52" i="27" s="1"/>
  <c r="H53" i="27"/>
  <c r="G52" i="27"/>
  <c r="L52" i="27"/>
  <c r="BD32" i="24"/>
  <c r="BC33" i="24"/>
  <c r="R31" i="30" l="1"/>
  <c r="J52" i="27"/>
  <c r="I52" i="27" s="1"/>
  <c r="K53" i="27" s="1"/>
  <c r="G53" i="27"/>
  <c r="H54" i="27"/>
  <c r="L53" i="27"/>
  <c r="BE32" i="24"/>
  <c r="BD33" i="24"/>
  <c r="J53" i="27" l="1"/>
  <c r="I53" i="27" s="1"/>
  <c r="K54" i="27" s="1"/>
  <c r="S21" i="30" s="1"/>
  <c r="G54" i="27"/>
  <c r="L54" i="27"/>
  <c r="H55" i="27"/>
  <c r="BF32" i="24"/>
  <c r="BE33" i="24"/>
  <c r="R46" i="32" l="1"/>
  <c r="R61" i="32" s="1"/>
  <c r="S31" i="30"/>
  <c r="J54" i="27"/>
  <c r="I54" i="27" s="1"/>
  <c r="K55" i="27" s="1"/>
  <c r="G55" i="27"/>
  <c r="L55" i="27"/>
  <c r="H56" i="27"/>
  <c r="BG32" i="24"/>
  <c r="BF33" i="24"/>
  <c r="F46" i="38" l="1"/>
  <c r="F63" i="38"/>
  <c r="F15" i="39" s="1"/>
  <c r="J55" i="27"/>
  <c r="I55" i="27" s="1"/>
  <c r="K56" i="27" s="1"/>
  <c r="G56" i="27"/>
  <c r="L56" i="27"/>
  <c r="H57" i="27"/>
  <c r="BH32" i="24"/>
  <c r="BG33" i="24"/>
  <c r="J56" i="27" l="1"/>
  <c r="I56" i="27" s="1"/>
  <c r="K57" i="27" s="1"/>
  <c r="T21" i="30" s="1"/>
  <c r="G57" i="27"/>
  <c r="L57" i="27"/>
  <c r="S46" i="32" s="1"/>
  <c r="S61" i="32" s="1"/>
  <c r="H58" i="27"/>
  <c r="BI32" i="24"/>
  <c r="BH33" i="24"/>
  <c r="T31" i="30" l="1"/>
  <c r="J57" i="27"/>
  <c r="I57" i="27" s="1"/>
  <c r="K58" i="27" s="1"/>
  <c r="G58" i="27"/>
  <c r="L58" i="27"/>
  <c r="H59" i="27"/>
  <c r="BJ32" i="24"/>
  <c r="BJ33" i="24" s="1"/>
  <c r="BI33" i="24"/>
  <c r="J58" i="27" l="1"/>
  <c r="I58" i="27" s="1"/>
  <c r="K59" i="27" s="1"/>
  <c r="J59" i="27" s="1"/>
  <c r="I59" i="27" s="1"/>
  <c r="G59" i="27"/>
  <c r="H60" i="27"/>
  <c r="L59" i="27"/>
  <c r="H61" i="27" l="1"/>
  <c r="K60" i="27"/>
  <c r="G60" i="27"/>
  <c r="L60" i="27"/>
  <c r="T46" i="32" s="1"/>
  <c r="U21" i="30" l="1"/>
  <c r="T61" i="32" s="1"/>
  <c r="J60" i="27"/>
  <c r="I60" i="27" s="1"/>
  <c r="K61" i="27" s="1"/>
  <c r="G61" i="27"/>
  <c r="H62" i="27"/>
  <c r="L61" i="27"/>
  <c r="U31" i="30" l="1"/>
  <c r="J61" i="27"/>
  <c r="I61" i="27" s="1"/>
  <c r="K62" i="27" s="1"/>
  <c r="J62" i="27" s="1"/>
  <c r="I62" i="27" s="1"/>
  <c r="G62" i="27"/>
  <c r="L62" i="27"/>
  <c r="H63" i="27"/>
  <c r="H64" i="27" l="1"/>
  <c r="G63" i="27"/>
  <c r="K63" i="27"/>
  <c r="L63" i="27"/>
  <c r="J63" i="27" s="1"/>
  <c r="I63" i="27" s="1"/>
  <c r="V21" i="30" l="1"/>
  <c r="V31" i="30" s="1"/>
  <c r="U46" i="32"/>
  <c r="U61" i="32" s="1"/>
  <c r="G64" i="27"/>
  <c r="K64" i="27"/>
  <c r="L64" i="27"/>
  <c r="H65" i="27"/>
  <c r="J64" i="27" l="1"/>
  <c r="I64" i="27" s="1"/>
  <c r="K65" i="27" s="1"/>
  <c r="H66" i="27"/>
  <c r="G65" i="27"/>
  <c r="L65" i="27"/>
  <c r="J65" i="27" l="1"/>
  <c r="I65" i="27" s="1"/>
  <c r="K66" i="27" s="1"/>
  <c r="W21" i="30" s="1"/>
  <c r="G66" i="27"/>
  <c r="L66" i="27"/>
  <c r="V46" i="32" s="1"/>
  <c r="V61" i="32" s="1"/>
  <c r="H67" i="27"/>
  <c r="G46" i="38" l="1"/>
  <c r="W31" i="30"/>
  <c r="J66" i="27"/>
  <c r="I66" i="27" s="1"/>
  <c r="K67" i="27" s="1"/>
  <c r="H68" i="27"/>
  <c r="G67" i="27"/>
  <c r="L67" i="27"/>
  <c r="G63" i="38" l="1"/>
  <c r="G15" i="39" s="1"/>
  <c r="J67" i="27"/>
  <c r="I67" i="27" s="1"/>
  <c r="K68" i="27" s="1"/>
  <c r="G68" i="27"/>
  <c r="L68" i="27"/>
  <c r="J68" i="27" s="1"/>
  <c r="I68" i="27" s="1"/>
  <c r="H69" i="27"/>
  <c r="X21" i="30" l="1"/>
  <c r="W46" i="32"/>
  <c r="W61" i="32" s="1"/>
  <c r="H70" i="27"/>
  <c r="G69" i="27"/>
  <c r="K69" i="27"/>
  <c r="L69" i="27"/>
  <c r="J69" i="27" s="1"/>
  <c r="I69" i="27" s="1"/>
  <c r="X31" i="30" l="1"/>
  <c r="G70" i="27"/>
  <c r="K70" i="27"/>
  <c r="L70" i="27"/>
  <c r="H71" i="27"/>
  <c r="J70" i="27" l="1"/>
  <c r="I70" i="27" s="1"/>
  <c r="K71" i="27" s="1"/>
  <c r="H72" i="27"/>
  <c r="G71" i="27"/>
  <c r="L71" i="27"/>
  <c r="J71" i="27" s="1"/>
  <c r="I71" i="27" s="1"/>
  <c r="Y21" i="30" l="1"/>
  <c r="X46" i="32"/>
  <c r="X61" i="32" s="1"/>
  <c r="G72" i="27"/>
  <c r="K72" i="27"/>
  <c r="L72" i="27"/>
  <c r="H73" i="27"/>
  <c r="Y31" i="30" l="1"/>
  <c r="J72" i="27"/>
  <c r="I72" i="27" s="1"/>
  <c r="K73" i="27" s="1"/>
  <c r="G73" i="27"/>
  <c r="L73" i="27"/>
  <c r="H74" i="27"/>
  <c r="J73" i="27" l="1"/>
  <c r="I73" i="27"/>
  <c r="G74" i="27"/>
  <c r="K74" i="27"/>
  <c r="L74" i="27"/>
  <c r="J74" i="27" s="1"/>
  <c r="I74" i="27" s="1"/>
  <c r="H75" i="27"/>
  <c r="Z21" i="30" l="1"/>
  <c r="Y46" i="32"/>
  <c r="Y61" i="32" s="1"/>
  <c r="G75" i="27"/>
  <c r="K75" i="27"/>
  <c r="L75" i="27"/>
  <c r="H76" i="27"/>
  <c r="Z31" i="30" l="1"/>
  <c r="J75" i="27"/>
  <c r="I75" i="27" s="1"/>
  <c r="K76" i="27" s="1"/>
  <c r="G76" i="27"/>
  <c r="H77" i="27"/>
  <c r="L76" i="27"/>
  <c r="J76" i="27" l="1"/>
  <c r="I76" i="27" s="1"/>
  <c r="G77" i="27"/>
  <c r="H78" i="27"/>
  <c r="K77" i="27"/>
  <c r="L77" i="27"/>
  <c r="J77" i="27" s="1"/>
  <c r="I77" i="27" s="1"/>
  <c r="Z46" i="32" l="1"/>
  <c r="G78" i="27"/>
  <c r="K78" i="27"/>
  <c r="L78" i="27"/>
  <c r="H79" i="27"/>
  <c r="H46" i="38" l="1"/>
  <c r="AA21" i="30"/>
  <c r="AA31" i="30" s="1"/>
  <c r="J78" i="27"/>
  <c r="I78" i="27" s="1"/>
  <c r="G79" i="27"/>
  <c r="L79" i="27"/>
  <c r="H80" i="27"/>
  <c r="Z61" i="32" l="1"/>
  <c r="H63" i="38" s="1"/>
  <c r="H15" i="39" s="1"/>
  <c r="K79" i="27"/>
  <c r="G80" i="27"/>
  <c r="L80" i="27"/>
  <c r="H81" i="27"/>
  <c r="J79" i="27" l="1"/>
  <c r="I79" i="27" s="1"/>
  <c r="J80" i="27"/>
  <c r="I80" i="27" s="1"/>
  <c r="K80" i="27"/>
  <c r="H82" i="27"/>
  <c r="G81" i="27"/>
  <c r="L81" i="27"/>
  <c r="AA46" i="32" s="1"/>
  <c r="AB21" i="30" l="1"/>
  <c r="AA61" i="32" s="1"/>
  <c r="K81" i="27"/>
  <c r="G82" i="27"/>
  <c r="L82" i="27"/>
  <c r="H83" i="27"/>
  <c r="J81" i="27" l="1"/>
  <c r="I81" i="27" s="1"/>
  <c r="G83" i="27"/>
  <c r="L83" i="27"/>
  <c r="H84" i="27"/>
  <c r="AB46" i="32" l="1"/>
  <c r="K82" i="27"/>
  <c r="AB31" i="30"/>
  <c r="G84" i="27"/>
  <c r="H85" i="27"/>
  <c r="L84" i="27"/>
  <c r="J82" i="27" l="1"/>
  <c r="I82" i="27" s="1"/>
  <c r="K83" i="27"/>
  <c r="J83" i="27" s="1"/>
  <c r="I83" i="27" s="1"/>
  <c r="H86" i="27"/>
  <c r="L85" i="27"/>
  <c r="G85" i="27"/>
  <c r="K84" i="27" l="1"/>
  <c r="AC21" i="30" s="1"/>
  <c r="AB61" i="32" s="1"/>
  <c r="G86" i="27"/>
  <c r="L86" i="27"/>
  <c r="H87" i="27"/>
  <c r="AC46" i="32" l="1"/>
  <c r="J84" i="27"/>
  <c r="I84" i="27" s="1"/>
  <c r="G87" i="27"/>
  <c r="L87" i="27"/>
  <c r="H88" i="27"/>
  <c r="K85" i="27" l="1"/>
  <c r="AC31" i="30"/>
  <c r="G88" i="27"/>
  <c r="L88" i="27"/>
  <c r="H89" i="27"/>
  <c r="J85" i="27" l="1"/>
  <c r="I85" i="27" s="1"/>
  <c r="G89" i="27"/>
  <c r="H90" i="27"/>
  <c r="L89" i="27"/>
  <c r="AD46" i="32" l="1"/>
  <c r="K86" i="27"/>
  <c r="G90" i="27"/>
  <c r="H91" i="27"/>
  <c r="L90" i="27"/>
  <c r="I46" i="38" l="1"/>
  <c r="J86" i="27"/>
  <c r="I86" i="27" s="1"/>
  <c r="G91" i="27"/>
  <c r="L91" i="27"/>
  <c r="H92" i="27"/>
  <c r="K87" i="27" l="1"/>
  <c r="AD21" i="30" s="1"/>
  <c r="AC61" i="32" s="1"/>
  <c r="G92" i="27"/>
  <c r="L92" i="27"/>
  <c r="H93" i="27"/>
  <c r="J87" i="27" l="1"/>
  <c r="I87" i="27" s="1"/>
  <c r="G93" i="27"/>
  <c r="H94" i="27"/>
  <c r="L93" i="27"/>
  <c r="AE46" i="32" s="1"/>
  <c r="AD31" i="30" l="1"/>
  <c r="K88" i="27"/>
  <c r="G94" i="27"/>
  <c r="H95" i="27"/>
  <c r="L94" i="27"/>
  <c r="J88" i="27" l="1"/>
  <c r="I88" i="27" s="1"/>
  <c r="K89" i="27"/>
  <c r="J89" i="27" s="1"/>
  <c r="I89" i="27" s="1"/>
  <c r="G95" i="27"/>
  <c r="L95" i="27"/>
  <c r="H96" i="27"/>
  <c r="AF46" i="32" l="1"/>
  <c r="K90" i="27"/>
  <c r="AE21" i="30" s="1"/>
  <c r="AD61" i="32" s="1"/>
  <c r="G96" i="27"/>
  <c r="L96" i="27"/>
  <c r="H97" i="27"/>
  <c r="J90" i="27" l="1"/>
  <c r="I90" i="27" s="1"/>
  <c r="G97" i="27"/>
  <c r="H98" i="27"/>
  <c r="L97" i="27"/>
  <c r="K91" i="27" l="1"/>
  <c r="AE31" i="30"/>
  <c r="I63" i="38"/>
  <c r="I15" i="39" s="1"/>
  <c r="G98" i="27"/>
  <c r="H99" i="27"/>
  <c r="L98" i="27"/>
  <c r="J91" i="27" l="1"/>
  <c r="I91" i="27" s="1"/>
  <c r="G99" i="27"/>
  <c r="L99" i="27"/>
  <c r="AG46" i="32" s="1"/>
  <c r="H100" i="27"/>
  <c r="K92" i="27" l="1"/>
  <c r="G100" i="27"/>
  <c r="L100" i="27"/>
  <c r="H101" i="27"/>
  <c r="J92" i="27" l="1"/>
  <c r="I92" i="27" s="1"/>
  <c r="G101" i="27"/>
  <c r="H102" i="27"/>
  <c r="L101" i="27"/>
  <c r="AH46" i="32" l="1"/>
  <c r="K93" i="27"/>
  <c r="AF21" i="30" s="1"/>
  <c r="AE61" i="32" s="1"/>
  <c r="G102" i="27"/>
  <c r="L102" i="27"/>
  <c r="H103" i="27"/>
  <c r="J93" i="27" l="1"/>
  <c r="I93" i="27" s="1"/>
  <c r="J46" i="38"/>
  <c r="G103" i="27"/>
  <c r="L103" i="27"/>
  <c r="H104" i="27"/>
  <c r="AF31" i="30" l="1"/>
  <c r="K94" i="27"/>
  <c r="G104" i="27"/>
  <c r="L104" i="27"/>
  <c r="H105" i="27"/>
  <c r="J94" i="27" l="1"/>
  <c r="I94" i="27" s="1"/>
  <c r="K95" i="27"/>
  <c r="J95" i="27" s="1"/>
  <c r="I95" i="27" s="1"/>
  <c r="G105" i="27"/>
  <c r="H106" i="27"/>
  <c r="L105" i="27"/>
  <c r="AI46" i="32" s="1"/>
  <c r="K96" i="27" l="1"/>
  <c r="AG21" i="30" s="1"/>
  <c r="AF61" i="32" s="1"/>
  <c r="G106" i="27"/>
  <c r="H107" i="27"/>
  <c r="L106" i="27"/>
  <c r="J96" i="27" l="1"/>
  <c r="I96" i="27" s="1"/>
  <c r="G107" i="27"/>
  <c r="L107" i="27"/>
  <c r="H108" i="27"/>
  <c r="AJ46" i="32" l="1"/>
  <c r="K97" i="27"/>
  <c r="AG31" i="30"/>
  <c r="G108" i="27"/>
  <c r="L108" i="27"/>
  <c r="H109" i="27"/>
  <c r="J97" i="27" l="1"/>
  <c r="I97" i="27" s="1"/>
  <c r="K98" i="27"/>
  <c r="J98" i="27" s="1"/>
  <c r="I98" i="27" s="1"/>
  <c r="G109" i="27"/>
  <c r="H110" i="27"/>
  <c r="L109" i="27"/>
  <c r="K99" i="27" l="1"/>
  <c r="AH21" i="30" s="1"/>
  <c r="AG61" i="32" s="1"/>
  <c r="G110" i="27"/>
  <c r="H111" i="27"/>
  <c r="L110" i="27"/>
  <c r="AK46" i="32" l="1"/>
  <c r="J99" i="27"/>
  <c r="I99" i="27" s="1"/>
  <c r="G111" i="27"/>
  <c r="L111" i="27"/>
  <c r="H112" i="27"/>
  <c r="K100" i="27" l="1"/>
  <c r="AH31" i="30"/>
  <c r="G112" i="27"/>
  <c r="L112" i="27"/>
  <c r="H113" i="27"/>
  <c r="J100" i="27" l="1"/>
  <c r="I100" i="27" s="1"/>
  <c r="G113" i="27"/>
  <c r="H114" i="27"/>
  <c r="L113" i="27"/>
  <c r="AL46" i="32" l="1"/>
  <c r="K101" i="27"/>
  <c r="G114" i="27"/>
  <c r="H115" i="27"/>
  <c r="L114" i="27"/>
  <c r="K46" i="38" l="1"/>
  <c r="J101" i="27"/>
  <c r="I101" i="27" s="1"/>
  <c r="G115" i="27"/>
  <c r="L115" i="27"/>
  <c r="H116" i="27"/>
  <c r="K102" i="27" l="1"/>
  <c r="AI21" i="30" s="1"/>
  <c r="AH61" i="32" s="1"/>
  <c r="G116" i="27"/>
  <c r="L116" i="27"/>
  <c r="H117" i="27"/>
  <c r="J102" i="27" l="1"/>
  <c r="I102" i="27" s="1"/>
  <c r="G117" i="27"/>
  <c r="H118" i="27"/>
  <c r="L117" i="27"/>
  <c r="AM46" i="32" s="1"/>
  <c r="AI31" i="30" l="1"/>
  <c r="J63" i="38"/>
  <c r="J15" i="39" s="1"/>
  <c r="K103" i="27"/>
  <c r="G118" i="27"/>
  <c r="H119" i="27"/>
  <c r="L118" i="27"/>
  <c r="J103" i="27" l="1"/>
  <c r="I103" i="27" s="1"/>
  <c r="K104" i="27"/>
  <c r="J104" i="27" s="1"/>
  <c r="I104" i="27" s="1"/>
  <c r="G119" i="27"/>
  <c r="L119" i="27"/>
  <c r="H120" i="27"/>
  <c r="AN46" i="32" l="1"/>
  <c r="K105" i="27"/>
  <c r="AJ21" i="30" s="1"/>
  <c r="AI61" i="32" s="1"/>
  <c r="G120" i="27"/>
  <c r="L120" i="27"/>
  <c r="H121" i="27"/>
  <c r="J105" i="27" l="1"/>
  <c r="I105" i="27" s="1"/>
  <c r="G121" i="27"/>
  <c r="H122" i="27"/>
  <c r="L121" i="27"/>
  <c r="K106" i="27" l="1"/>
  <c r="AJ31" i="30"/>
  <c r="G122" i="27"/>
  <c r="H123" i="27"/>
  <c r="L122" i="27"/>
  <c r="J106" i="27" l="1"/>
  <c r="I106" i="27" s="1"/>
  <c r="K107" i="27"/>
  <c r="J107" i="27" s="1"/>
  <c r="I107" i="27" s="1"/>
  <c r="G123" i="27"/>
  <c r="L123" i="27"/>
  <c r="AO46" i="32" s="1"/>
  <c r="H124" i="27"/>
  <c r="K108" i="27" l="1"/>
  <c r="AK21" i="30" s="1"/>
  <c r="AJ61" i="32" s="1"/>
  <c r="G124" i="27"/>
  <c r="L124" i="27"/>
  <c r="H125" i="27"/>
  <c r="J108" i="27" l="1"/>
  <c r="I108" i="27" s="1"/>
  <c r="G125" i="27"/>
  <c r="H126" i="27"/>
  <c r="L125" i="27"/>
  <c r="AP46" i="32" l="1"/>
  <c r="K109" i="27"/>
  <c r="AK31" i="30"/>
  <c r="G126" i="27"/>
  <c r="L126" i="27"/>
  <c r="H127" i="27"/>
  <c r="L46" i="38" l="1"/>
  <c r="J109" i="27"/>
  <c r="I109" i="27" s="1"/>
  <c r="G127" i="27"/>
  <c r="L127" i="27"/>
  <c r="H128" i="27"/>
  <c r="K110" i="27" l="1"/>
  <c r="G128" i="27"/>
  <c r="L128" i="27"/>
  <c r="H129" i="27"/>
  <c r="AQ46" i="32" l="1"/>
  <c r="J110" i="27"/>
  <c r="I110" i="27" s="1"/>
  <c r="G129" i="27"/>
  <c r="H130" i="27"/>
  <c r="L129" i="27"/>
  <c r="K111" i="27" l="1"/>
  <c r="AL21" i="30" s="1"/>
  <c r="AK61" i="32" s="1"/>
  <c r="G130" i="27"/>
  <c r="H131" i="27"/>
  <c r="L130" i="27"/>
  <c r="J111" i="27" l="1"/>
  <c r="I111" i="27" s="1"/>
  <c r="G131" i="27"/>
  <c r="L131" i="27"/>
  <c r="H132" i="27"/>
  <c r="K112" i="27" l="1"/>
  <c r="AL31" i="30"/>
  <c r="G132" i="27"/>
  <c r="L132" i="27"/>
  <c r="AR46" i="32" s="1"/>
  <c r="H133" i="27"/>
  <c r="J112" i="27" l="1"/>
  <c r="I112" i="27" s="1"/>
  <c r="K113" i="27"/>
  <c r="J113" i="27" s="1"/>
  <c r="I113" i="27" s="1"/>
  <c r="G133" i="27"/>
  <c r="H134" i="27"/>
  <c r="L133" i="27"/>
  <c r="AM21" i="30" l="1"/>
  <c r="K114" i="27"/>
  <c r="G134" i="27"/>
  <c r="H135" i="27"/>
  <c r="L134" i="27"/>
  <c r="AS46" i="32" l="1"/>
  <c r="J114" i="27"/>
  <c r="I114" i="27" s="1"/>
  <c r="G135" i="27"/>
  <c r="L135" i="27"/>
  <c r="H136" i="27"/>
  <c r="K115" i="27" l="1"/>
  <c r="AM31" i="30"/>
  <c r="AL61" i="32"/>
  <c r="K63" i="38" s="1"/>
  <c r="K15" i="39" s="1"/>
  <c r="G136" i="27"/>
  <c r="L136" i="27"/>
  <c r="H137" i="27"/>
  <c r="J115" i="27" l="1"/>
  <c r="I115" i="27" s="1"/>
  <c r="K116" i="27"/>
  <c r="J116" i="27" s="1"/>
  <c r="I116" i="27" s="1"/>
  <c r="G137" i="27"/>
  <c r="H138" i="27"/>
  <c r="L137" i="27"/>
  <c r="AT46" i="32" l="1"/>
  <c r="K117" i="27"/>
  <c r="AN21" i="30" s="1"/>
  <c r="G138" i="27"/>
  <c r="H139" i="27"/>
  <c r="L138" i="27"/>
  <c r="J117" i="27" l="1"/>
  <c r="I117" i="27" s="1"/>
  <c r="M46" i="38"/>
  <c r="G139" i="27"/>
  <c r="L139" i="27"/>
  <c r="H140" i="27"/>
  <c r="K118" i="27" l="1"/>
  <c r="AN31" i="30"/>
  <c r="AM61" i="32"/>
  <c r="G140" i="27"/>
  <c r="L140" i="27"/>
  <c r="H141" i="27"/>
  <c r="J118" i="27" l="1"/>
  <c r="I118" i="27" s="1"/>
  <c r="K119" i="27"/>
  <c r="J119" i="27" s="1"/>
  <c r="I119" i="27" s="1"/>
  <c r="G141" i="27"/>
  <c r="H142" i="27"/>
  <c r="L141" i="27"/>
  <c r="AU46" i="32" s="1"/>
  <c r="K120" i="27" l="1"/>
  <c r="AO21" i="30" s="1"/>
  <c r="G142" i="27"/>
  <c r="L142" i="27"/>
  <c r="H143" i="27"/>
  <c r="J120" i="27" l="1"/>
  <c r="I120" i="27" s="1"/>
  <c r="G143" i="27"/>
  <c r="L143" i="27"/>
  <c r="H144" i="27"/>
  <c r="K121" i="27" l="1"/>
  <c r="AO31" i="30"/>
  <c r="AN61" i="32"/>
  <c r="G144" i="27"/>
  <c r="L144" i="27"/>
  <c r="AV46" i="32" s="1"/>
  <c r="H145" i="27"/>
  <c r="J121" i="27" l="1"/>
  <c r="I121" i="27" s="1"/>
  <c r="K122" i="27"/>
  <c r="J122" i="27" s="1"/>
  <c r="I122" i="27" s="1"/>
  <c r="G145" i="27"/>
  <c r="H146" i="27"/>
  <c r="L145" i="27"/>
  <c r="AP21" i="30" l="1"/>
  <c r="K123" i="27"/>
  <c r="G146" i="27"/>
  <c r="H147" i="27"/>
  <c r="L146" i="27"/>
  <c r="AW46" i="32" l="1"/>
  <c r="J123" i="27"/>
  <c r="I123" i="27" s="1"/>
  <c r="G147" i="27"/>
  <c r="L147" i="27"/>
  <c r="H148" i="27"/>
  <c r="K124" i="27" l="1"/>
  <c r="AP31" i="30"/>
  <c r="AO61" i="32"/>
  <c r="G148" i="27"/>
  <c r="L148" i="27"/>
  <c r="H149" i="27"/>
  <c r="J124" i="27" l="1"/>
  <c r="I124" i="27" s="1"/>
  <c r="K125" i="27"/>
  <c r="J125" i="27" s="1"/>
  <c r="I125" i="27" s="1"/>
  <c r="G149" i="27"/>
  <c r="H150" i="27"/>
  <c r="L149" i="27"/>
  <c r="AX46" i="32" l="1"/>
  <c r="K126" i="27"/>
  <c r="AQ21" i="30" s="1"/>
  <c r="G150" i="27"/>
  <c r="H151" i="27"/>
  <c r="L150" i="27"/>
  <c r="N46" i="38" l="1"/>
  <c r="J126" i="27"/>
  <c r="I126" i="27" s="1"/>
  <c r="G151" i="27"/>
  <c r="L151" i="27"/>
  <c r="H152" i="27"/>
  <c r="K127" i="27" l="1"/>
  <c r="AQ31" i="30"/>
  <c r="AP61" i="32"/>
  <c r="L63" i="38" s="1"/>
  <c r="L15" i="39" s="1"/>
  <c r="G152" i="27"/>
  <c r="L152" i="27"/>
  <c r="H153" i="27"/>
  <c r="J127" i="27" l="1"/>
  <c r="I127" i="27" s="1"/>
  <c r="G153" i="27"/>
  <c r="H154" i="27"/>
  <c r="L153" i="27"/>
  <c r="AY46" i="32" s="1"/>
  <c r="K128" i="27" l="1"/>
  <c r="G154" i="27"/>
  <c r="H155" i="27"/>
  <c r="L154" i="27"/>
  <c r="J128" i="27" l="1"/>
  <c r="I128" i="27" s="1"/>
  <c r="G155" i="27"/>
  <c r="L155" i="27"/>
  <c r="H156" i="27"/>
  <c r="AZ46" i="32" l="1"/>
  <c r="K129" i="27"/>
  <c r="AR21" i="30" s="1"/>
  <c r="H157" i="27"/>
  <c r="G156" i="27"/>
  <c r="L156" i="27"/>
  <c r="J129" i="27" l="1"/>
  <c r="I129" i="27" s="1"/>
  <c r="G157" i="27"/>
  <c r="H158" i="27"/>
  <c r="L157" i="27"/>
  <c r="AR31" i="30" l="1"/>
  <c r="AQ61" i="32"/>
  <c r="K130" i="27"/>
  <c r="H159" i="27"/>
  <c r="L158" i="27"/>
  <c r="G158" i="27"/>
  <c r="J130" i="27" l="1"/>
  <c r="I130" i="27" s="1"/>
  <c r="G159" i="27"/>
  <c r="H160" i="27"/>
  <c r="L159" i="27"/>
  <c r="BA46" i="32" s="1"/>
  <c r="K131" i="27" l="1"/>
  <c r="G160" i="27"/>
  <c r="L160" i="27"/>
  <c r="H161" i="27"/>
  <c r="J131" i="27" l="1"/>
  <c r="I131" i="27" s="1"/>
  <c r="G161" i="27"/>
  <c r="L161" i="27"/>
  <c r="H162" i="27"/>
  <c r="BB46" i="32" l="1"/>
  <c r="K132" i="27"/>
  <c r="AS21" i="30" s="1"/>
  <c r="G162" i="27"/>
  <c r="L162" i="27"/>
  <c r="H163" i="27"/>
  <c r="O46" i="38" l="1"/>
  <c r="J132" i="27"/>
  <c r="I132" i="27" s="1"/>
  <c r="G163" i="27"/>
  <c r="L163" i="27"/>
  <c r="H164" i="27"/>
  <c r="AS31" i="30" l="1"/>
  <c r="AR61" i="32"/>
  <c r="K133" i="27"/>
  <c r="H165" i="27"/>
  <c r="L164" i="27"/>
  <c r="G164" i="27"/>
  <c r="J133" i="27" l="1"/>
  <c r="I133" i="27" s="1"/>
  <c r="G165" i="27"/>
  <c r="H166" i="27"/>
  <c r="L165" i="27"/>
  <c r="BC46" i="32" s="1"/>
  <c r="K134" i="27" l="1"/>
  <c r="H167" i="27"/>
  <c r="G166" i="27"/>
  <c r="L166" i="27"/>
  <c r="J134" i="27" l="1"/>
  <c r="I134" i="27" s="1"/>
  <c r="G167" i="27"/>
  <c r="H168" i="27"/>
  <c r="L167" i="27"/>
  <c r="BD46" i="32" l="1"/>
  <c r="K135" i="27"/>
  <c r="AT21" i="30" s="1"/>
  <c r="G168" i="27"/>
  <c r="L168" i="27"/>
  <c r="H169" i="27"/>
  <c r="J135" i="27" l="1"/>
  <c r="I135" i="27" s="1"/>
  <c r="G169" i="27"/>
  <c r="L169" i="27"/>
  <c r="H170" i="27"/>
  <c r="AT31" i="30" l="1"/>
  <c r="AS61" i="32"/>
  <c r="K136" i="27"/>
  <c r="G170" i="27"/>
  <c r="L170" i="27"/>
  <c r="H171" i="27"/>
  <c r="J136" i="27" l="1"/>
  <c r="I136" i="27" s="1"/>
  <c r="G171" i="27"/>
  <c r="L171" i="27"/>
  <c r="BE46" i="32" s="1"/>
  <c r="H172" i="27"/>
  <c r="K137" i="27" l="1"/>
  <c r="H173" i="27"/>
  <c r="G172" i="27"/>
  <c r="L172" i="27"/>
  <c r="J137" i="27" l="1"/>
  <c r="I137" i="27" s="1"/>
  <c r="G173" i="27"/>
  <c r="H174" i="27"/>
  <c r="L173" i="27"/>
  <c r="BF46" i="32" l="1"/>
  <c r="K138" i="27"/>
  <c r="AU21" i="30" s="1"/>
  <c r="L174" i="27"/>
  <c r="H175" i="27"/>
  <c r="G174" i="27"/>
  <c r="P46" i="38" l="1"/>
  <c r="J138" i="27"/>
  <c r="I138" i="27" s="1"/>
  <c r="G175" i="27"/>
  <c r="L175" i="27"/>
  <c r="H176" i="27"/>
  <c r="AU31" i="30" l="1"/>
  <c r="AT61" i="32"/>
  <c r="M63" i="38" s="1"/>
  <c r="M15" i="39" s="1"/>
  <c r="K139" i="27"/>
  <c r="L176" i="27"/>
  <c r="G176" i="27"/>
  <c r="H177" i="27"/>
  <c r="J139" i="27" l="1"/>
  <c r="I139" i="27" s="1"/>
  <c r="G177" i="27"/>
  <c r="H178" i="27"/>
  <c r="L177" i="27"/>
  <c r="BG46" i="32" s="1"/>
  <c r="K140" i="27" l="1"/>
  <c r="H179" i="27"/>
  <c r="G178" i="27"/>
  <c r="L178" i="27"/>
  <c r="J140" i="27" l="1"/>
  <c r="I140" i="27" s="1"/>
  <c r="G179" i="27"/>
  <c r="H180" i="27"/>
  <c r="L179" i="27"/>
  <c r="BH46" i="32" l="1"/>
  <c r="K141" i="27"/>
  <c r="AV21" i="30" s="1"/>
  <c r="G180" i="27"/>
  <c r="L180" i="27"/>
  <c r="H181" i="27"/>
  <c r="J141" i="27" l="1"/>
  <c r="I141" i="27" s="1"/>
  <c r="H182" i="27"/>
  <c r="G181" i="27"/>
  <c r="L181" i="27"/>
  <c r="AV31" i="30" l="1"/>
  <c r="AU61" i="32"/>
  <c r="K142" i="27"/>
  <c r="G182" i="27"/>
  <c r="L182" i="27"/>
  <c r="H183" i="27"/>
  <c r="J142" i="27" l="1"/>
  <c r="I142" i="27" s="1"/>
  <c r="K143" i="27"/>
  <c r="J143" i="27" s="1"/>
  <c r="I143" i="27" s="1"/>
  <c r="H184" i="27"/>
  <c r="G183" i="27"/>
  <c r="L183" i="27"/>
  <c r="BI46" i="32" s="1"/>
  <c r="K144" i="27" l="1"/>
  <c r="AW21" i="30" s="1"/>
  <c r="G184" i="27"/>
  <c r="L184" i="27"/>
  <c r="H185" i="27"/>
  <c r="J144" i="27" l="1"/>
  <c r="I144" i="27" s="1"/>
  <c r="H186" i="27"/>
  <c r="G185" i="27"/>
  <c r="L185" i="27"/>
  <c r="K145" i="27" l="1"/>
  <c r="AW31" i="30"/>
  <c r="AV61" i="32"/>
  <c r="G186" i="27"/>
  <c r="L186" i="27"/>
  <c r="H187" i="27"/>
  <c r="J145" i="27" l="1"/>
  <c r="I145" i="27" s="1"/>
  <c r="BJ46" i="32"/>
  <c r="Q46" i="38" s="1"/>
  <c r="R46" i="38" s="1"/>
  <c r="K146" i="27"/>
  <c r="J146" i="27" s="1"/>
  <c r="I146" i="27" s="1"/>
  <c r="BK46" i="32"/>
  <c r="BK48" i="32" s="1"/>
  <c r="BK50" i="32" s="1"/>
  <c r="BK52" i="32" s="1"/>
  <c r="H188" i="27"/>
  <c r="G187" i="27"/>
  <c r="L187" i="27"/>
  <c r="K147" i="27" l="1"/>
  <c r="AX21" i="30" s="1"/>
  <c r="G188" i="27"/>
  <c r="L188" i="27"/>
  <c r="H189" i="27"/>
  <c r="J147" i="27" l="1"/>
  <c r="I147" i="27" s="1"/>
  <c r="H190" i="27"/>
  <c r="G189" i="27"/>
  <c r="L189" i="27"/>
  <c r="K148" i="27" l="1"/>
  <c r="AX31" i="30"/>
  <c r="AW61" i="32"/>
  <c r="G190" i="27"/>
  <c r="L190" i="27"/>
  <c r="H191" i="27"/>
  <c r="J148" i="27" l="1"/>
  <c r="I148" i="27" s="1"/>
  <c r="K149" i="27"/>
  <c r="J149" i="27" s="1"/>
  <c r="I149" i="27" s="1"/>
  <c r="G191" i="27"/>
  <c r="H192" i="27"/>
  <c r="L191" i="27"/>
  <c r="AY21" i="30" l="1"/>
  <c r="K150" i="27"/>
  <c r="G192" i="27"/>
  <c r="L192" i="27"/>
  <c r="H193" i="27"/>
  <c r="J150" i="27" l="1"/>
  <c r="I150" i="27" s="1"/>
  <c r="G193" i="27"/>
  <c r="H194" i="27"/>
  <c r="L193" i="27"/>
  <c r="K151" i="27" l="1"/>
  <c r="AY31" i="30"/>
  <c r="AX61" i="32"/>
  <c r="N63" i="38" s="1"/>
  <c r="N15" i="39" s="1"/>
  <c r="G194" i="27"/>
  <c r="L194" i="27"/>
  <c r="H195" i="27"/>
  <c r="J151" i="27" l="1"/>
  <c r="I151" i="27" s="1"/>
  <c r="G195" i="27"/>
  <c r="H196" i="27"/>
  <c r="L195" i="27"/>
  <c r="K152" i="27" l="1"/>
  <c r="G196" i="27"/>
  <c r="L196" i="27"/>
  <c r="H197" i="27"/>
  <c r="J152" i="27" l="1"/>
  <c r="I152" i="27" s="1"/>
  <c r="G197" i="27"/>
  <c r="H198" i="27"/>
  <c r="L197" i="27"/>
  <c r="K153" i="27" l="1"/>
  <c r="AZ21" i="30" s="1"/>
  <c r="G198" i="27"/>
  <c r="L198" i="27"/>
  <c r="H199" i="27"/>
  <c r="J153" i="27" l="1"/>
  <c r="I153" i="27" s="1"/>
  <c r="H200" i="27"/>
  <c r="G199" i="27"/>
  <c r="L199" i="27"/>
  <c r="AZ31" i="30" l="1"/>
  <c r="AY61" i="32"/>
  <c r="K154" i="27"/>
  <c r="G200" i="27"/>
  <c r="L200" i="27"/>
  <c r="H201" i="27"/>
  <c r="J154" i="27" l="1"/>
  <c r="I154" i="27" s="1"/>
  <c r="K155" i="27"/>
  <c r="J155" i="27" s="1"/>
  <c r="I155" i="27" s="1"/>
  <c r="H202" i="27"/>
  <c r="G201" i="27"/>
  <c r="L201" i="27"/>
  <c r="BA21" i="30" l="1"/>
  <c r="K156" i="27"/>
  <c r="G202" i="27"/>
  <c r="L202" i="27"/>
  <c r="H203" i="27"/>
  <c r="J156" i="27" l="1"/>
  <c r="I156" i="27" s="1"/>
  <c r="H204" i="27"/>
  <c r="G203" i="27"/>
  <c r="L203" i="27"/>
  <c r="K157" i="27" l="1"/>
  <c r="BA31" i="30"/>
  <c r="AZ61" i="32"/>
  <c r="G204" i="27"/>
  <c r="L204" i="27"/>
  <c r="H205" i="27"/>
  <c r="J157" i="27" l="1"/>
  <c r="I157" i="27" s="1"/>
  <c r="K158" i="27"/>
  <c r="J158" i="27" s="1"/>
  <c r="I158" i="27" s="1"/>
  <c r="H206" i="27"/>
  <c r="G205" i="27"/>
  <c r="L205" i="27"/>
  <c r="BB21" i="30" l="1"/>
  <c r="K159" i="27"/>
  <c r="G206" i="27"/>
  <c r="L206" i="27"/>
  <c r="H207" i="27"/>
  <c r="J159" i="27" l="1"/>
  <c r="I159" i="27" s="1"/>
  <c r="H208" i="27"/>
  <c r="G207" i="27"/>
  <c r="L207" i="27"/>
  <c r="K160" i="27" l="1"/>
  <c r="BB31" i="30"/>
  <c r="BA61" i="32"/>
  <c r="G208" i="27"/>
  <c r="L208" i="27"/>
  <c r="H209" i="27"/>
  <c r="J160" i="27" l="1"/>
  <c r="I160" i="27" s="1"/>
  <c r="K161" i="27"/>
  <c r="J161" i="27" s="1"/>
  <c r="I161" i="27" s="1"/>
  <c r="H210" i="27"/>
  <c r="G209" i="27"/>
  <c r="L209" i="27"/>
  <c r="BC21" i="30" l="1"/>
  <c r="K162" i="27"/>
  <c r="G210" i="27"/>
  <c r="L210" i="27"/>
  <c r="H211" i="27"/>
  <c r="J162" i="27" l="1"/>
  <c r="I162" i="27" s="1"/>
  <c r="H212" i="27"/>
  <c r="G211" i="27"/>
  <c r="L211" i="27"/>
  <c r="BC31" i="30" l="1"/>
  <c r="BB61" i="32"/>
  <c r="O63" i="38" s="1"/>
  <c r="O15" i="39" s="1"/>
  <c r="K163" i="27"/>
  <c r="G212" i="27"/>
  <c r="L212" i="27"/>
  <c r="H213" i="27"/>
  <c r="J163" i="27" l="1"/>
  <c r="I163" i="27" s="1"/>
  <c r="K164" i="27"/>
  <c r="J164" i="27" s="1"/>
  <c r="I164" i="27" s="1"/>
  <c r="H214" i="27"/>
  <c r="G213" i="27"/>
  <c r="L213" i="27"/>
  <c r="BD21" i="30" l="1"/>
  <c r="K165" i="27"/>
  <c r="G214" i="27"/>
  <c r="L214" i="27"/>
  <c r="H215" i="27"/>
  <c r="J165" i="27" l="1"/>
  <c r="I165" i="27" s="1"/>
  <c r="H216" i="27"/>
  <c r="G215" i="27"/>
  <c r="L215" i="27"/>
  <c r="K166" i="27" l="1"/>
  <c r="BD31" i="30"/>
  <c r="BC61" i="32"/>
  <c r="G216" i="27"/>
  <c r="L216" i="27"/>
  <c r="H217" i="27"/>
  <c r="J166" i="27" l="1"/>
  <c r="I166" i="27" s="1"/>
  <c r="K167" i="27"/>
  <c r="J167" i="27" s="1"/>
  <c r="I167" i="27" s="1"/>
  <c r="H218" i="27"/>
  <c r="G217" i="27"/>
  <c r="L217" i="27"/>
  <c r="BE21" i="30" l="1"/>
  <c r="K168" i="27"/>
  <c r="G218" i="27"/>
  <c r="L218" i="27"/>
  <c r="H219" i="27"/>
  <c r="J168" i="27" l="1"/>
  <c r="I168" i="27" s="1"/>
  <c r="H220" i="27"/>
  <c r="G219" i="27"/>
  <c r="L219" i="27"/>
  <c r="K169" i="27" l="1"/>
  <c r="BE31" i="30"/>
  <c r="BD61" i="32"/>
  <c r="G220" i="27"/>
  <c r="L220" i="27"/>
  <c r="H221" i="27"/>
  <c r="J169" i="27" l="1"/>
  <c r="I169" i="27" s="1"/>
  <c r="H222" i="27"/>
  <c r="G221" i="27"/>
  <c r="L221" i="27"/>
  <c r="K170" i="27" l="1"/>
  <c r="G222" i="27"/>
  <c r="L222" i="27"/>
  <c r="H223" i="27"/>
  <c r="J170" i="27" l="1"/>
  <c r="I170" i="27" s="1"/>
  <c r="H224" i="27"/>
  <c r="G223" i="27"/>
  <c r="L223" i="27"/>
  <c r="K171" i="27" l="1"/>
  <c r="BF21" i="30" s="1"/>
  <c r="G224" i="27"/>
  <c r="L224" i="27"/>
  <c r="H225" i="27"/>
  <c r="J171" i="27" l="1"/>
  <c r="I171" i="27" s="1"/>
  <c r="H226" i="27"/>
  <c r="G225" i="27"/>
  <c r="L225" i="27"/>
  <c r="BF31" i="30" l="1"/>
  <c r="BE61" i="32"/>
  <c r="K172" i="27"/>
  <c r="G226" i="27"/>
  <c r="L226" i="27"/>
  <c r="H227" i="27"/>
  <c r="J172" i="27" l="1"/>
  <c r="I172" i="27" s="1"/>
  <c r="K173" i="27"/>
  <c r="J173" i="27" s="1"/>
  <c r="I173" i="27" s="1"/>
  <c r="H228" i="27"/>
  <c r="G227" i="27"/>
  <c r="L227" i="27"/>
  <c r="BG21" i="30" l="1"/>
  <c r="K174" i="27"/>
  <c r="G228" i="27"/>
  <c r="L228" i="27"/>
  <c r="H229" i="27"/>
  <c r="J174" i="27" l="1"/>
  <c r="I174" i="27" s="1"/>
  <c r="H230" i="27"/>
  <c r="G229" i="27"/>
  <c r="L229" i="27"/>
  <c r="K175" i="27" l="1"/>
  <c r="BG31" i="30"/>
  <c r="BF61" i="32"/>
  <c r="P63" i="38" s="1"/>
  <c r="P15" i="39" s="1"/>
  <c r="G230" i="27"/>
  <c r="L230" i="27"/>
  <c r="H231" i="27"/>
  <c r="J175" i="27" l="1"/>
  <c r="I175" i="27" s="1"/>
  <c r="H232" i="27"/>
  <c r="G231" i="27"/>
  <c r="L231" i="27"/>
  <c r="K176" i="27" l="1"/>
  <c r="G232" i="27"/>
  <c r="L232" i="27"/>
  <c r="H233" i="27"/>
  <c r="J176" i="27" l="1"/>
  <c r="I176" i="27" s="1"/>
  <c r="H234" i="27"/>
  <c r="G233" i="27"/>
  <c r="L233" i="27"/>
  <c r="K177" i="27" l="1"/>
  <c r="BH21" i="30" s="1"/>
  <c r="G234" i="27"/>
  <c r="L234" i="27"/>
  <c r="H235" i="27"/>
  <c r="J177" i="27" l="1"/>
  <c r="I177" i="27" s="1"/>
  <c r="H236" i="27"/>
  <c r="G235" i="27"/>
  <c r="L235" i="27"/>
  <c r="BH31" i="30" l="1"/>
  <c r="BG61" i="32"/>
  <c r="K178" i="27"/>
  <c r="G236" i="27"/>
  <c r="L236" i="27"/>
  <c r="H237" i="27"/>
  <c r="J178" i="27" l="1"/>
  <c r="I178" i="27" s="1"/>
  <c r="H238" i="27"/>
  <c r="G237" i="27"/>
  <c r="L237" i="27"/>
  <c r="K179" i="27" l="1"/>
  <c r="G238" i="27"/>
  <c r="L238" i="27"/>
  <c r="H239" i="27"/>
  <c r="J179" i="27" l="1"/>
  <c r="I179" i="27" s="1"/>
  <c r="H240" i="27"/>
  <c r="G239" i="27"/>
  <c r="L239" i="27"/>
  <c r="K180" i="27" l="1"/>
  <c r="BI21" i="30" s="1"/>
  <c r="G240" i="27"/>
  <c r="L240" i="27"/>
  <c r="H241" i="27"/>
  <c r="J180" i="27" l="1"/>
  <c r="I180" i="27" s="1"/>
  <c r="H242" i="27"/>
  <c r="G241" i="27"/>
  <c r="L241" i="27"/>
  <c r="BI31" i="30" l="1"/>
  <c r="BH61" i="32"/>
  <c r="K181" i="27"/>
  <c r="G242" i="27"/>
  <c r="L242" i="27"/>
  <c r="H243" i="27"/>
  <c r="J181" i="27" l="1"/>
  <c r="I181" i="27" s="1"/>
  <c r="K182" i="27"/>
  <c r="J182" i="27" s="1"/>
  <c r="I182" i="27" s="1"/>
  <c r="H244" i="27"/>
  <c r="G243" i="27"/>
  <c r="L243" i="27"/>
  <c r="BJ21" i="30" l="1"/>
  <c r="K183" i="27"/>
  <c r="G244" i="27"/>
  <c r="L244" i="27"/>
  <c r="H245" i="27"/>
  <c r="J183" i="27" l="1"/>
  <c r="I183" i="27" s="1"/>
  <c r="H246" i="27"/>
  <c r="G245" i="27"/>
  <c r="L245" i="27"/>
  <c r="K184" i="27" l="1"/>
  <c r="BJ31" i="30"/>
  <c r="BI61" i="32"/>
  <c r="G246" i="27"/>
  <c r="L246" i="27"/>
  <c r="L3" i="27" s="1"/>
  <c r="J184" i="27" l="1"/>
  <c r="I184" i="27" s="1"/>
  <c r="F34" i="30"/>
  <c r="F37" i="30" s="1"/>
  <c r="E59" i="32" s="1"/>
  <c r="C61" i="38" s="1"/>
  <c r="C11" i="39" s="1"/>
  <c r="C17" i="39" l="1"/>
  <c r="K185" i="27"/>
  <c r="D52" i="32"/>
  <c r="E51" i="32" s="1"/>
  <c r="J185" i="27" l="1"/>
  <c r="I185" i="27" s="1"/>
  <c r="E52" i="32"/>
  <c r="F51" i="32" s="1"/>
  <c r="C51" i="38" s="1"/>
  <c r="K186" i="27" l="1"/>
  <c r="BK21" i="30" s="1"/>
  <c r="BL21" i="30" s="1"/>
  <c r="BL31" i="30" s="1"/>
  <c r="BL34" i="30" s="1"/>
  <c r="BL37" i="30" s="1"/>
  <c r="F48" i="32"/>
  <c r="J186" i="27" l="1"/>
  <c r="I186" i="27" s="1"/>
  <c r="F50" i="32"/>
  <c r="C48" i="38"/>
  <c r="G48" i="32"/>
  <c r="BK31" i="30" l="1"/>
  <c r="BJ61" i="32"/>
  <c r="Q63" i="38" s="1"/>
  <c r="Q15" i="39" s="1"/>
  <c r="K187" i="27"/>
  <c r="J187" i="27" s="1"/>
  <c r="I187" i="27" s="1"/>
  <c r="G50" i="32"/>
  <c r="F52" i="32"/>
  <c r="G51" i="32" s="1"/>
  <c r="C50" i="38"/>
  <c r="J34" i="30"/>
  <c r="J37" i="30" s="1"/>
  <c r="I59" i="32" s="1"/>
  <c r="K188" i="27" l="1"/>
  <c r="J188" i="27" s="1"/>
  <c r="I188" i="27" s="1"/>
  <c r="R15" i="39"/>
  <c r="C52" i="38"/>
  <c r="C54" i="38" s="1"/>
  <c r="C56" i="38" s="1"/>
  <c r="G52" i="32"/>
  <c r="H51" i="32" s="1"/>
  <c r="H48" i="32"/>
  <c r="K189" i="27" l="1"/>
  <c r="J189" i="27" s="1"/>
  <c r="I189" i="27" s="1"/>
  <c r="H50" i="32"/>
  <c r="K34" i="30"/>
  <c r="K37" i="30" s="1"/>
  <c r="J59" i="32" s="1"/>
  <c r="D61" i="38" s="1"/>
  <c r="D11" i="39" s="1"/>
  <c r="D17" i="39" l="1"/>
  <c r="K190" i="27"/>
  <c r="J190" i="27" s="1"/>
  <c r="I190" i="27" s="1"/>
  <c r="H52" i="32"/>
  <c r="I51" i="32" s="1"/>
  <c r="I48" i="32"/>
  <c r="K191" i="27" l="1"/>
  <c r="J191" i="27" s="1"/>
  <c r="I191" i="27" s="1"/>
  <c r="I50" i="32"/>
  <c r="L34" i="30"/>
  <c r="L37" i="30" s="1"/>
  <c r="K59" i="32" s="1"/>
  <c r="K192" i="27" l="1"/>
  <c r="J192" i="27" s="1"/>
  <c r="I192" i="27" s="1"/>
  <c r="I52" i="32"/>
  <c r="J51" i="32" s="1"/>
  <c r="D51" i="38" s="1"/>
  <c r="J48" i="32"/>
  <c r="K193" i="27" l="1"/>
  <c r="J193" i="27" s="1"/>
  <c r="I193" i="27" s="1"/>
  <c r="J50" i="32"/>
  <c r="D48" i="38"/>
  <c r="M34" i="30"/>
  <c r="M37" i="30" s="1"/>
  <c r="L59" i="32" s="1"/>
  <c r="K194" i="27" l="1"/>
  <c r="J194" i="27" s="1"/>
  <c r="I194" i="27" s="1"/>
  <c r="J52" i="32"/>
  <c r="K51" i="32" s="1"/>
  <c r="D50" i="38"/>
  <c r="K48" i="32"/>
  <c r="K195" i="27" l="1"/>
  <c r="J195" i="27" s="1"/>
  <c r="I195" i="27" s="1"/>
  <c r="D52" i="38"/>
  <c r="D54" i="38" s="1"/>
  <c r="D56" i="38" s="1"/>
  <c r="K50" i="32"/>
  <c r="N34" i="30"/>
  <c r="N37" i="30" s="1"/>
  <c r="M59" i="32" s="1"/>
  <c r="K196" i="27" l="1"/>
  <c r="J196" i="27" s="1"/>
  <c r="I196" i="27" s="1"/>
  <c r="K52" i="32"/>
  <c r="L51" i="32" s="1"/>
  <c r="L48" i="32"/>
  <c r="K197" i="27" l="1"/>
  <c r="J197" i="27" s="1"/>
  <c r="I197" i="27" s="1"/>
  <c r="L50" i="32"/>
  <c r="O34" i="30"/>
  <c r="O37" i="30" s="1"/>
  <c r="N59" i="32" s="1"/>
  <c r="E61" i="38" s="1"/>
  <c r="E11" i="39" s="1"/>
  <c r="E17" i="39" l="1"/>
  <c r="K198" i="27"/>
  <c r="J198" i="27" s="1"/>
  <c r="I198" i="27" s="1"/>
  <c r="L52" i="32"/>
  <c r="M51" i="32" s="1"/>
  <c r="M48" i="32"/>
  <c r="K199" i="27" l="1"/>
  <c r="J199" i="27" s="1"/>
  <c r="I199" i="27" s="1"/>
  <c r="M50" i="32"/>
  <c r="P34" i="30"/>
  <c r="P37" i="30" s="1"/>
  <c r="O59" i="32" s="1"/>
  <c r="K200" i="27" l="1"/>
  <c r="J200" i="27" s="1"/>
  <c r="I200" i="27" s="1"/>
  <c r="M52" i="32"/>
  <c r="N51" i="32" s="1"/>
  <c r="E51" i="38" s="1"/>
  <c r="N48" i="32"/>
  <c r="K201" i="27" l="1"/>
  <c r="J201" i="27" s="1"/>
  <c r="I201" i="27" s="1"/>
  <c r="N50" i="32"/>
  <c r="E48" i="38"/>
  <c r="Q34" i="30"/>
  <c r="Q37" i="30" s="1"/>
  <c r="P59" i="32" s="1"/>
  <c r="K202" i="27" l="1"/>
  <c r="J202" i="27" s="1"/>
  <c r="I202" i="27" s="1"/>
  <c r="N52" i="32"/>
  <c r="O51" i="32" s="1"/>
  <c r="E50" i="38"/>
  <c r="O48" i="32"/>
  <c r="K203" i="27" l="1"/>
  <c r="J203" i="27" s="1"/>
  <c r="I203" i="27" s="1"/>
  <c r="E52" i="38"/>
  <c r="E54" i="38" s="1"/>
  <c r="E56" i="38" s="1"/>
  <c r="O50" i="32"/>
  <c r="R34" i="30"/>
  <c r="R37" i="30" s="1"/>
  <c r="Q59" i="32" s="1"/>
  <c r="K204" i="27" l="1"/>
  <c r="J204" i="27" s="1"/>
  <c r="I204" i="27" s="1"/>
  <c r="O52" i="32"/>
  <c r="P51" i="32" s="1"/>
  <c r="P48" i="32"/>
  <c r="K205" i="27" l="1"/>
  <c r="J205" i="27" s="1"/>
  <c r="I205" i="27" s="1"/>
  <c r="P50" i="32"/>
  <c r="S34" i="30"/>
  <c r="S37" i="30" s="1"/>
  <c r="R59" i="32" s="1"/>
  <c r="F61" i="38" s="1"/>
  <c r="F11" i="39" s="1"/>
  <c r="F17" i="39" l="1"/>
  <c r="K206" i="27"/>
  <c r="J206" i="27" s="1"/>
  <c r="I206" i="27" s="1"/>
  <c r="P52" i="32"/>
  <c r="Q51" i="32" s="1"/>
  <c r="Q48" i="32"/>
  <c r="K207" i="27" l="1"/>
  <c r="J207" i="27" s="1"/>
  <c r="I207" i="27" s="1"/>
  <c r="Q50" i="32"/>
  <c r="T34" i="30"/>
  <c r="T37" i="30" s="1"/>
  <c r="S59" i="32" s="1"/>
  <c r="K208" i="27" l="1"/>
  <c r="J208" i="27" s="1"/>
  <c r="I208" i="27" s="1"/>
  <c r="Q52" i="32"/>
  <c r="R51" i="32" s="1"/>
  <c r="F51" i="38" s="1"/>
  <c r="R48" i="32"/>
  <c r="K209" i="27" l="1"/>
  <c r="J209" i="27" s="1"/>
  <c r="I209" i="27" s="1"/>
  <c r="R50" i="32"/>
  <c r="F48" i="38"/>
  <c r="U34" i="30"/>
  <c r="U37" i="30" s="1"/>
  <c r="T59" i="32" s="1"/>
  <c r="K210" i="27" l="1"/>
  <c r="J210" i="27" s="1"/>
  <c r="I210" i="27" s="1"/>
  <c r="R52" i="32"/>
  <c r="S51" i="32" s="1"/>
  <c r="F50" i="38"/>
  <c r="F52" i="38" s="1"/>
  <c r="F54" i="38" s="1"/>
  <c r="F56" i="38" s="1"/>
  <c r="S48" i="32"/>
  <c r="K211" i="27" l="1"/>
  <c r="J211" i="27" s="1"/>
  <c r="I211" i="27" s="1"/>
  <c r="S50" i="32"/>
  <c r="V34" i="30"/>
  <c r="V37" i="30" s="1"/>
  <c r="U59" i="32" s="1"/>
  <c r="K212" i="27" l="1"/>
  <c r="J212" i="27" s="1"/>
  <c r="I212" i="27" s="1"/>
  <c r="S52" i="32"/>
  <c r="T51" i="32" s="1"/>
  <c r="T48" i="32"/>
  <c r="K213" i="27" l="1"/>
  <c r="J213" i="27" s="1"/>
  <c r="I213" i="27" s="1"/>
  <c r="T50" i="32"/>
  <c r="W34" i="30"/>
  <c r="W37" i="30" s="1"/>
  <c r="V59" i="32" s="1"/>
  <c r="G61" i="38" s="1"/>
  <c r="G11" i="39" s="1"/>
  <c r="G17" i="39" l="1"/>
  <c r="K214" i="27"/>
  <c r="J214" i="27" s="1"/>
  <c r="I214" i="27" s="1"/>
  <c r="T52" i="32"/>
  <c r="U51" i="32" s="1"/>
  <c r="U48" i="32"/>
  <c r="K215" i="27" l="1"/>
  <c r="J215" i="27" s="1"/>
  <c r="I215" i="27" s="1"/>
  <c r="U50" i="32"/>
  <c r="X34" i="30"/>
  <c r="X37" i="30" s="1"/>
  <c r="W59" i="32" s="1"/>
  <c r="K216" i="27" l="1"/>
  <c r="J216" i="27" s="1"/>
  <c r="I216" i="27" s="1"/>
  <c r="U52" i="32"/>
  <c r="V51" i="32" s="1"/>
  <c r="G51" i="38" s="1"/>
  <c r="V48" i="32"/>
  <c r="K217" i="27" l="1"/>
  <c r="J217" i="27" s="1"/>
  <c r="I217" i="27" s="1"/>
  <c r="V50" i="32"/>
  <c r="G48" i="38"/>
  <c r="Y34" i="30"/>
  <c r="Y37" i="30" s="1"/>
  <c r="X59" i="32" s="1"/>
  <c r="K218" i="27" l="1"/>
  <c r="J218" i="27" s="1"/>
  <c r="I218" i="27" s="1"/>
  <c r="V52" i="32"/>
  <c r="W51" i="32" s="1"/>
  <c r="G50" i="38"/>
  <c r="G52" i="38" s="1"/>
  <c r="G54" i="38" s="1"/>
  <c r="G56" i="38" s="1"/>
  <c r="Z34" i="30"/>
  <c r="Z37" i="30" s="1"/>
  <c r="Y59" i="32" s="1"/>
  <c r="W48" i="32"/>
  <c r="K219" i="27" l="1"/>
  <c r="J219" i="27" s="1"/>
  <c r="I219" i="27" s="1"/>
  <c r="W50" i="32"/>
  <c r="AA34" i="30"/>
  <c r="AA37" i="30" s="1"/>
  <c r="Z59" i="32" s="1"/>
  <c r="H61" i="38" s="1"/>
  <c r="H11" i="39" s="1"/>
  <c r="X48" i="32"/>
  <c r="X50" i="32" s="1"/>
  <c r="H17" i="39" l="1"/>
  <c r="K220" i="27"/>
  <c r="J220" i="27" s="1"/>
  <c r="I220" i="27" s="1"/>
  <c r="W52" i="32"/>
  <c r="X51" i="32" s="1"/>
  <c r="Y48" i="32"/>
  <c r="K221" i="27" l="1"/>
  <c r="J221" i="27" s="1"/>
  <c r="I221" i="27" s="1"/>
  <c r="Y50" i="32"/>
  <c r="X52" i="32"/>
  <c r="Y51" i="32" s="1"/>
  <c r="AB34" i="30"/>
  <c r="AB37" i="30" s="1"/>
  <c r="AA59" i="32" s="1"/>
  <c r="K222" i="27" l="1"/>
  <c r="J222" i="27" s="1"/>
  <c r="I222" i="27" s="1"/>
  <c r="Y52" i="32"/>
  <c r="Z51" i="32" s="1"/>
  <c r="H51" i="38" s="1"/>
  <c r="Z48" i="32"/>
  <c r="K223" i="27" l="1"/>
  <c r="J223" i="27" s="1"/>
  <c r="I223" i="27" s="1"/>
  <c r="Z50" i="32"/>
  <c r="H48" i="38"/>
  <c r="AC34" i="30"/>
  <c r="AC37" i="30" s="1"/>
  <c r="AB59" i="32" s="1"/>
  <c r="K224" i="27" l="1"/>
  <c r="J224" i="27" s="1"/>
  <c r="I224" i="27" s="1"/>
  <c r="Z52" i="32"/>
  <c r="AA51" i="32" s="1"/>
  <c r="H50" i="38"/>
  <c r="H52" i="38" s="1"/>
  <c r="H54" i="38" s="1"/>
  <c r="H56" i="38" s="1"/>
  <c r="AA48" i="32"/>
  <c r="K225" i="27" l="1"/>
  <c r="J225" i="27" s="1"/>
  <c r="I225" i="27" s="1"/>
  <c r="AA50" i="32"/>
  <c r="AD34" i="30"/>
  <c r="AD37" i="30" s="1"/>
  <c r="AC59" i="32" s="1"/>
  <c r="K226" i="27" l="1"/>
  <c r="J226" i="27" s="1"/>
  <c r="I226" i="27" s="1"/>
  <c r="AA52" i="32"/>
  <c r="AB51" i="32" s="1"/>
  <c r="AB48" i="32"/>
  <c r="K227" i="27" l="1"/>
  <c r="J227" i="27" s="1"/>
  <c r="I227" i="27" s="1"/>
  <c r="AB50" i="32"/>
  <c r="AE34" i="30"/>
  <c r="AE37" i="30" s="1"/>
  <c r="AD59" i="32" s="1"/>
  <c r="I61" i="38" s="1"/>
  <c r="I11" i="39" s="1"/>
  <c r="I17" i="39" s="1"/>
  <c r="K228" i="27" l="1"/>
  <c r="J228" i="27" s="1"/>
  <c r="I228" i="27" s="1"/>
  <c r="AB52" i="32"/>
  <c r="AC51" i="32" s="1"/>
  <c r="AC48" i="32"/>
  <c r="K229" i="27" l="1"/>
  <c r="J229" i="27" s="1"/>
  <c r="I229" i="27" s="1"/>
  <c r="AC50" i="32"/>
  <c r="AF34" i="30"/>
  <c r="AF37" i="30" s="1"/>
  <c r="AE59" i="32" s="1"/>
  <c r="K230" i="27" l="1"/>
  <c r="J230" i="27" s="1"/>
  <c r="I230" i="27" s="1"/>
  <c r="AC52" i="32"/>
  <c r="AD51" i="32" s="1"/>
  <c r="I51" i="38" s="1"/>
  <c r="AD48" i="32"/>
  <c r="K231" i="27" l="1"/>
  <c r="J231" i="27" s="1"/>
  <c r="I231" i="27" s="1"/>
  <c r="AD50" i="32"/>
  <c r="I48" i="38"/>
  <c r="AG34" i="30"/>
  <c r="AG37" i="30" s="1"/>
  <c r="AF59" i="32" s="1"/>
  <c r="K232" i="27" l="1"/>
  <c r="J232" i="27" s="1"/>
  <c r="I232" i="27" s="1"/>
  <c r="AD52" i="32"/>
  <c r="AE51" i="32" s="1"/>
  <c r="I50" i="38"/>
  <c r="I52" i="38" s="1"/>
  <c r="I54" i="38" s="1"/>
  <c r="I56" i="38" s="1"/>
  <c r="AE48" i="32"/>
  <c r="K233" i="27" l="1"/>
  <c r="J233" i="27" s="1"/>
  <c r="I233" i="27" s="1"/>
  <c r="AE50" i="32"/>
  <c r="AH34" i="30"/>
  <c r="AH37" i="30" s="1"/>
  <c r="AG59" i="32" s="1"/>
  <c r="K234" i="27" l="1"/>
  <c r="J234" i="27" s="1"/>
  <c r="I234" i="27" s="1"/>
  <c r="AE52" i="32"/>
  <c r="AF51" i="32" s="1"/>
  <c r="AF48" i="32"/>
  <c r="K235" i="27" l="1"/>
  <c r="J235" i="27" s="1"/>
  <c r="I235" i="27" s="1"/>
  <c r="AF50" i="32"/>
  <c r="AI34" i="30"/>
  <c r="AI37" i="30" s="1"/>
  <c r="AH59" i="32" s="1"/>
  <c r="J61" i="38" s="1"/>
  <c r="J11" i="39" s="1"/>
  <c r="J17" i="39" s="1"/>
  <c r="K236" i="27" l="1"/>
  <c r="J236" i="27" s="1"/>
  <c r="I236" i="27" s="1"/>
  <c r="AF52" i="32"/>
  <c r="AG51" i="32" s="1"/>
  <c r="AG48" i="32"/>
  <c r="K237" i="27" l="1"/>
  <c r="J237" i="27" s="1"/>
  <c r="I237" i="27" s="1"/>
  <c r="AG50" i="32"/>
  <c r="AJ34" i="30"/>
  <c r="AJ37" i="30" s="1"/>
  <c r="AI59" i="32" s="1"/>
  <c r="K238" i="27" l="1"/>
  <c r="J238" i="27" s="1"/>
  <c r="I238" i="27" s="1"/>
  <c r="AG52" i="32"/>
  <c r="AH51" i="32" s="1"/>
  <c r="J51" i="38" s="1"/>
  <c r="AH48" i="32"/>
  <c r="K239" i="27" l="1"/>
  <c r="J239" i="27" s="1"/>
  <c r="I239" i="27" s="1"/>
  <c r="AH50" i="32"/>
  <c r="J48" i="38"/>
  <c r="AK34" i="30"/>
  <c r="AK37" i="30" s="1"/>
  <c r="AJ59" i="32" s="1"/>
  <c r="K240" i="27" l="1"/>
  <c r="J240" i="27" s="1"/>
  <c r="I240" i="27" s="1"/>
  <c r="AH52" i="32"/>
  <c r="AI51" i="32" s="1"/>
  <c r="J50" i="38"/>
  <c r="J52" i="38" s="1"/>
  <c r="J54" i="38" s="1"/>
  <c r="J56" i="38" s="1"/>
  <c r="AI48" i="32"/>
  <c r="K241" i="27" l="1"/>
  <c r="J241" i="27" s="1"/>
  <c r="I241" i="27" s="1"/>
  <c r="AI50" i="32"/>
  <c r="AL34" i="30"/>
  <c r="AL37" i="30" s="1"/>
  <c r="AK59" i="32" s="1"/>
  <c r="K242" i="27" l="1"/>
  <c r="J242" i="27" s="1"/>
  <c r="I242" i="27" s="1"/>
  <c r="AI52" i="32"/>
  <c r="AJ51" i="32" s="1"/>
  <c r="AJ48" i="32"/>
  <c r="K243" i="27" l="1"/>
  <c r="J243" i="27" s="1"/>
  <c r="I243" i="27" s="1"/>
  <c r="AJ50" i="32"/>
  <c r="AM34" i="30"/>
  <c r="AM37" i="30" s="1"/>
  <c r="AL59" i="32" s="1"/>
  <c r="K61" i="38" s="1"/>
  <c r="K11" i="39" s="1"/>
  <c r="K17" i="39" s="1"/>
  <c r="K244" i="27" l="1"/>
  <c r="J244" i="27" s="1"/>
  <c r="I244" i="27" s="1"/>
  <c r="AJ52" i="32"/>
  <c r="AK51" i="32" s="1"/>
  <c r="AK48" i="32"/>
  <c r="K245" i="27" l="1"/>
  <c r="J245" i="27" s="1"/>
  <c r="I245" i="27" s="1"/>
  <c r="AK50" i="32"/>
  <c r="AN34" i="30"/>
  <c r="AN37" i="30" s="1"/>
  <c r="AM59" i="32" s="1"/>
  <c r="K246" i="27" l="1"/>
  <c r="AK52" i="32"/>
  <c r="AL51" i="32" s="1"/>
  <c r="K51" i="38" s="1"/>
  <c r="AL48" i="32"/>
  <c r="K3" i="27" l="1"/>
  <c r="J246" i="27"/>
  <c r="AL50" i="32"/>
  <c r="K48" i="38"/>
  <c r="AO34" i="30"/>
  <c r="AO37" i="30" s="1"/>
  <c r="AN59" i="32" s="1"/>
  <c r="AL52" i="32" l="1"/>
  <c r="AM51" i="32" s="1"/>
  <c r="K50" i="38"/>
  <c r="K52" i="38" s="1"/>
  <c r="K54" i="38" s="1"/>
  <c r="K56" i="38" s="1"/>
  <c r="J3" i="27"/>
  <c r="I246" i="27"/>
  <c r="AM48" i="32"/>
  <c r="AM50" i="32" l="1"/>
  <c r="AP34" i="30"/>
  <c r="AP37" i="30" s="1"/>
  <c r="AO59" i="32" s="1"/>
  <c r="AM52" i="32" l="1"/>
  <c r="AN51" i="32" s="1"/>
  <c r="AN48" i="32"/>
  <c r="AN50" i="32" l="1"/>
  <c r="AQ34" i="30"/>
  <c r="AQ37" i="30" s="1"/>
  <c r="AP59" i="32" s="1"/>
  <c r="L61" i="38" s="1"/>
  <c r="L11" i="39" s="1"/>
  <c r="L17" i="39" s="1"/>
  <c r="AN52" i="32" l="1"/>
  <c r="AO51" i="32" s="1"/>
  <c r="AO48" i="32"/>
  <c r="AO50" i="32" l="1"/>
  <c r="AR34" i="30"/>
  <c r="AR37" i="30" s="1"/>
  <c r="AQ59" i="32" s="1"/>
  <c r="AO52" i="32" l="1"/>
  <c r="AP51" i="32" s="1"/>
  <c r="L51" i="38" s="1"/>
  <c r="AP48" i="32"/>
  <c r="AP50" i="32" l="1"/>
  <c r="L48" i="38"/>
  <c r="AS34" i="30"/>
  <c r="AS37" i="30" s="1"/>
  <c r="AR59" i="32" s="1"/>
  <c r="AP52" i="32" l="1"/>
  <c r="AQ51" i="32" s="1"/>
  <c r="L50" i="38"/>
  <c r="L52" i="38" s="1"/>
  <c r="L54" i="38" s="1"/>
  <c r="L56" i="38" s="1"/>
  <c r="AQ48" i="32"/>
  <c r="AQ50" i="32" l="1"/>
  <c r="AT34" i="30"/>
  <c r="AT37" i="30" s="1"/>
  <c r="AS59" i="32" s="1"/>
  <c r="AQ52" i="32" l="1"/>
  <c r="AR51" i="32" s="1"/>
  <c r="AR48" i="32"/>
  <c r="AR50" i="32" l="1"/>
  <c r="AU34" i="30"/>
  <c r="AU37" i="30" s="1"/>
  <c r="AT59" i="32" s="1"/>
  <c r="M61" i="38" s="1"/>
  <c r="M11" i="39" s="1"/>
  <c r="M17" i="39" s="1"/>
  <c r="AR52" i="32" l="1"/>
  <c r="AS51" i="32" s="1"/>
  <c r="AS48" i="32"/>
  <c r="AS50" i="32" l="1"/>
  <c r="AV34" i="30"/>
  <c r="AV37" i="30" s="1"/>
  <c r="AU59" i="32" s="1"/>
  <c r="AS52" i="32" l="1"/>
  <c r="AT51" i="32" s="1"/>
  <c r="M51" i="38" s="1"/>
  <c r="AT48" i="32"/>
  <c r="AT50" i="32" l="1"/>
  <c r="M48" i="38"/>
  <c r="AW34" i="30"/>
  <c r="AW37" i="30" s="1"/>
  <c r="AV59" i="32" s="1"/>
  <c r="AT52" i="32" l="1"/>
  <c r="AU51" i="32" s="1"/>
  <c r="M50" i="38"/>
  <c r="M52" i="38" s="1"/>
  <c r="M54" i="38" s="1"/>
  <c r="M56" i="38" s="1"/>
  <c r="AU48" i="32"/>
  <c r="AU50" i="32" s="1"/>
  <c r="AU52" i="32" l="1"/>
  <c r="AV51" i="32" s="1"/>
  <c r="AX34" i="30"/>
  <c r="AX37" i="30" s="1"/>
  <c r="AW59" i="32" s="1"/>
  <c r="AV48" i="32" l="1"/>
  <c r="AV50" i="32" l="1"/>
  <c r="AY34" i="30"/>
  <c r="AY37" i="30" s="1"/>
  <c r="AX59" i="32" s="1"/>
  <c r="N61" i="38" s="1"/>
  <c r="N11" i="39" s="1"/>
  <c r="N17" i="39" s="1"/>
  <c r="AV52" i="32" l="1"/>
  <c r="AW51" i="32" s="1"/>
  <c r="AW48" i="32"/>
  <c r="AW50" i="32" l="1"/>
  <c r="AZ34" i="30"/>
  <c r="AZ37" i="30" s="1"/>
  <c r="AY59" i="32" s="1"/>
  <c r="AW52" i="32" l="1"/>
  <c r="AX51" i="32" s="1"/>
  <c r="N51" i="38" s="1"/>
  <c r="AX48" i="32"/>
  <c r="AX50" i="32" l="1"/>
  <c r="N48" i="38"/>
  <c r="BA34" i="30"/>
  <c r="BA37" i="30" s="1"/>
  <c r="AZ59" i="32" s="1"/>
  <c r="AX52" i="32" l="1"/>
  <c r="AY51" i="32" s="1"/>
  <c r="N50" i="38"/>
  <c r="N52" i="38" s="1"/>
  <c r="N54" i="38" s="1"/>
  <c r="N56" i="38" s="1"/>
  <c r="AY48" i="32"/>
  <c r="AY50" i="32" l="1"/>
  <c r="BB34" i="30"/>
  <c r="BB37" i="30" s="1"/>
  <c r="BA59" i="32" s="1"/>
  <c r="AY52" i="32" l="1"/>
  <c r="AZ51" i="32" s="1"/>
  <c r="AZ48" i="32"/>
  <c r="AZ50" i="32" l="1"/>
  <c r="BC34" i="30"/>
  <c r="BC37" i="30" s="1"/>
  <c r="BB59" i="32" s="1"/>
  <c r="O61" i="38" s="1"/>
  <c r="O11" i="39" s="1"/>
  <c r="O17" i="39" s="1"/>
  <c r="AZ52" i="32" l="1"/>
  <c r="BA51" i="32" s="1"/>
  <c r="BA48" i="32"/>
  <c r="BA50" i="32" l="1"/>
  <c r="BD34" i="30"/>
  <c r="BD37" i="30" s="1"/>
  <c r="BC59" i="32" s="1"/>
  <c r="BA52" i="32" l="1"/>
  <c r="BB51" i="32" s="1"/>
  <c r="O51" i="38" s="1"/>
  <c r="BB48" i="32"/>
  <c r="BB50" i="32" l="1"/>
  <c r="O48" i="38"/>
  <c r="BE34" i="30"/>
  <c r="BE37" i="30" s="1"/>
  <c r="BD59" i="32" s="1"/>
  <c r="BB52" i="32" l="1"/>
  <c r="BC51" i="32" s="1"/>
  <c r="O50" i="38"/>
  <c r="O52" i="38" s="1"/>
  <c r="O54" i="38" s="1"/>
  <c r="O56" i="38" s="1"/>
  <c r="BC48" i="32"/>
  <c r="BC50" i="32" l="1"/>
  <c r="BF34" i="30"/>
  <c r="BF37" i="30" s="1"/>
  <c r="BE59" i="32" s="1"/>
  <c r="BC52" i="32" l="1"/>
  <c r="BD51" i="32" s="1"/>
  <c r="BD48" i="32"/>
  <c r="BD50" i="32" l="1"/>
  <c r="BG34" i="30"/>
  <c r="BG37" i="30" s="1"/>
  <c r="BF59" i="32" s="1"/>
  <c r="P61" i="38" s="1"/>
  <c r="P11" i="39" s="1"/>
  <c r="P17" i="39" s="1"/>
  <c r="BD52" i="32" l="1"/>
  <c r="BE51" i="32" s="1"/>
  <c r="BE48" i="32"/>
  <c r="BE50" i="32" l="1"/>
  <c r="BH34" i="30"/>
  <c r="BH37" i="30" s="1"/>
  <c r="BG59" i="32" s="1"/>
  <c r="BE52" i="32" l="1"/>
  <c r="BF51" i="32" s="1"/>
  <c r="P51" i="38" s="1"/>
  <c r="BF48" i="32"/>
  <c r="BF50" i="32" l="1"/>
  <c r="P48" i="38"/>
  <c r="BI34" i="30"/>
  <c r="BI37" i="30" s="1"/>
  <c r="BH59" i="32" s="1"/>
  <c r="BF52" i="32" l="1"/>
  <c r="BG51" i="32" s="1"/>
  <c r="P50" i="38"/>
  <c r="P52" i="38" s="1"/>
  <c r="P54" i="38" s="1"/>
  <c r="P56" i="38" s="1"/>
  <c r="BG48" i="32"/>
  <c r="BG50" i="32" l="1"/>
  <c r="BJ34" i="30"/>
  <c r="BJ37" i="30" s="1"/>
  <c r="BI59" i="32" s="1"/>
  <c r="BG52" i="32" l="1"/>
  <c r="BH51" i="32" s="1"/>
  <c r="BH48" i="32"/>
  <c r="BH50" i="32" l="1"/>
  <c r="BK34" i="30"/>
  <c r="BK37" i="30" s="1"/>
  <c r="BJ59" i="32" s="1"/>
  <c r="Q61" i="38" s="1"/>
  <c r="Q11" i="39" s="1"/>
  <c r="Q17" i="39" l="1"/>
  <c r="R11" i="39"/>
  <c r="BH52" i="32"/>
  <c r="BI51" i="32" s="1"/>
  <c r="BI48" i="32"/>
  <c r="B19" i="39" l="1"/>
  <c r="R17" i="39"/>
  <c r="B20" i="39"/>
  <c r="BI50" i="32"/>
  <c r="BJ48" i="32"/>
  <c r="BJ50" i="32" s="1"/>
  <c r="Q48" i="38" l="1"/>
  <c r="BI52" i="32"/>
  <c r="BJ51" i="32" s="1"/>
  <c r="Q51" i="38" s="1"/>
  <c r="R51" i="38" s="1"/>
  <c r="Q50" i="38"/>
  <c r="R50" i="38" s="1"/>
  <c r="BJ52" i="32" l="1"/>
  <c r="Q52" i="38"/>
  <c r="Q54" i="38" s="1"/>
  <c r="Q56" i="38" s="1"/>
  <c r="R48" i="38"/>
  <c r="R52" i="38" s="1"/>
  <c r="R54" i="38" s="1"/>
</calcChain>
</file>

<file path=xl/comments1.xml><?xml version="1.0" encoding="utf-8"?>
<comments xmlns="http://schemas.openxmlformats.org/spreadsheetml/2006/main">
  <authors>
    <author>areyes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areyes:</t>
        </r>
        <r>
          <rPr>
            <sz val="8"/>
            <color indexed="81"/>
            <rFont val="Tahoma"/>
            <family val="2"/>
          </rPr>
          <t xml:space="preserve">
Por favor, ingrese la tasa de interés correspondiente</t>
        </r>
      </text>
    </comment>
  </commentList>
</comments>
</file>

<file path=xl/sharedStrings.xml><?xml version="1.0" encoding="utf-8"?>
<sst xmlns="http://schemas.openxmlformats.org/spreadsheetml/2006/main" count="604" uniqueCount="347">
  <si>
    <t>X</t>
  </si>
  <si>
    <t>UNIDAD</t>
  </si>
  <si>
    <t>GASTOS DE ADMINISTRACION</t>
  </si>
  <si>
    <t>GASTOS DE VENTAS</t>
  </si>
  <si>
    <t>GASTOS DE ARRIENDOS</t>
  </si>
  <si>
    <t>INTERNET</t>
  </si>
  <si>
    <t>C) FLUJO OPERACIONAL</t>
  </si>
  <si>
    <t>B) EGRESOS OPERACIONALES</t>
  </si>
  <si>
    <t>A) INGRESOS OPERACIONALES</t>
  </si>
  <si>
    <t>(USD)</t>
  </si>
  <si>
    <t>Cargos diferidos</t>
  </si>
  <si>
    <t>Gastos preoperacionales</t>
  </si>
  <si>
    <t>Otros</t>
  </si>
  <si>
    <t>OTROS ACTIVOS</t>
  </si>
  <si>
    <t>PATRIMONIO</t>
  </si>
  <si>
    <t xml:space="preserve">  TOTAL DE PATRIMONIO</t>
  </si>
  <si>
    <t>Impuesto a la renta</t>
  </si>
  <si>
    <t>BALANCE GENERAL HISTORICO</t>
  </si>
  <si>
    <t>ACTIVO CORRIENTE</t>
  </si>
  <si>
    <t>Caja y bancos</t>
  </si>
  <si>
    <t>Inversiones temporales</t>
  </si>
  <si>
    <t>Cuentas y documentos por cobrar</t>
  </si>
  <si>
    <t>Otras cuentas y documentos por cobrar</t>
  </si>
  <si>
    <t>Inventarios</t>
  </si>
  <si>
    <t xml:space="preserve">  TOTAL DE ACTIVOS CORRIENTES</t>
  </si>
  <si>
    <t xml:space="preserve">  TOTAL DE ACTIVOS</t>
  </si>
  <si>
    <t>PASIVO CORRIENTE</t>
  </si>
  <si>
    <t>Obligaciones bancarias</t>
  </si>
  <si>
    <t>Gastos acumulados por pagar</t>
  </si>
  <si>
    <t xml:space="preserve">  TOTAL DE PASIVOS CORRIENTES</t>
  </si>
  <si>
    <t xml:space="preserve">  TOTAL DE PASIVOS</t>
  </si>
  <si>
    <t>TOTAL PASIVO + PATRIMONIO</t>
  </si>
  <si>
    <t>COMPROBACION DEL BALANCE</t>
  </si>
  <si>
    <t>Ventas netas</t>
  </si>
  <si>
    <t xml:space="preserve"> UTILIDAD (PERDIDA) OPERACIONAL</t>
  </si>
  <si>
    <t xml:space="preserve"> UTILI.(PERD.)ANTES PARTICIPACION</t>
  </si>
  <si>
    <t xml:space="preserve">  UTILIDAD (PERDIDA) NETA</t>
  </si>
  <si>
    <t>Semestral</t>
  </si>
  <si>
    <t>Tipo de Persona</t>
  </si>
  <si>
    <t>Natural</t>
  </si>
  <si>
    <t>ESTADO DE PERDIDAS Y GANANCIAS PROYECTADO</t>
  </si>
  <si>
    <t>PROPIEDAD PLANTA Y EQUIPO</t>
  </si>
  <si>
    <t>SUELDOS Y SALARIOS</t>
  </si>
  <si>
    <t>BENEFICIOS SOCIALES</t>
  </si>
  <si>
    <t>ACTIVO DIFERIDO</t>
  </si>
  <si>
    <t>CONDICIONES FINANCIERAS DE LAS OBLIGACIONES VIGENTES EN IFIS Y MERCADO DE VALORES</t>
  </si>
  <si>
    <t>INSTITUCIÓN</t>
  </si>
  <si>
    <t>TASA DE INTERÉS ANUAL</t>
  </si>
  <si>
    <t>Otros activos corrientes</t>
  </si>
  <si>
    <t>Terrenos</t>
  </si>
  <si>
    <t xml:space="preserve">Edificios </t>
  </si>
  <si>
    <t>Maquinaria</t>
  </si>
  <si>
    <t>Equipos sin uso</t>
  </si>
  <si>
    <t>Equipos de Transporte</t>
  </si>
  <si>
    <t>Equipo de oficina</t>
  </si>
  <si>
    <t>Muebles y equipos</t>
  </si>
  <si>
    <t>Equipos de computo</t>
  </si>
  <si>
    <t>Equipo contra incendio</t>
  </si>
  <si>
    <t>Equipos de Operación</t>
  </si>
  <si>
    <t>Obras en curso</t>
  </si>
  <si>
    <t>(-) Depreciación acumulada</t>
  </si>
  <si>
    <t xml:space="preserve">  TOTAL PROPIEDAD PLANTA Y EQUIPO</t>
  </si>
  <si>
    <t xml:space="preserve">  TOTAL ACTIVO DIFERIDO</t>
  </si>
  <si>
    <t xml:space="preserve">  TOTAL OTROS ACTIVOS</t>
  </si>
  <si>
    <t>Emisión de obligaciones</t>
  </si>
  <si>
    <t>Proveedores locales y del exterior</t>
  </si>
  <si>
    <t>Impuestos por pagar</t>
  </si>
  <si>
    <t>Cuentas por pagar relacionadas y accionistas</t>
  </si>
  <si>
    <t>Anticipos de clientes</t>
  </si>
  <si>
    <t>Otras cuentas por pagar</t>
  </si>
  <si>
    <t>Obligaciones bancarias l/p</t>
  </si>
  <si>
    <t>Emisión de obligaciones l/p</t>
  </si>
  <si>
    <t>Deuda con compañías relacionadas y accionistas</t>
  </si>
  <si>
    <t>Proveedores de largo plazo</t>
  </si>
  <si>
    <t>Provisión jub. patronal / desahucio</t>
  </si>
  <si>
    <t>Otros pasivos largo plazo</t>
  </si>
  <si>
    <t>PASIVOS DIFERIDOS</t>
  </si>
  <si>
    <t xml:space="preserve">  TOTAL DE PASIVOS DIFERIDOS</t>
  </si>
  <si>
    <t>Capital social</t>
  </si>
  <si>
    <t>Reservas de capital</t>
  </si>
  <si>
    <t>Reserva legal y facult</t>
  </si>
  <si>
    <t>Reserva por valuacion</t>
  </si>
  <si>
    <t>USD</t>
  </si>
  <si>
    <t>TOTAL DE INGRESOS OPERACIONALES</t>
  </si>
  <si>
    <t>TOTAL DE EGRESOS OPERACIONALES</t>
  </si>
  <si>
    <t>D) FLUJO DE INVERSIÓN</t>
  </si>
  <si>
    <t xml:space="preserve">(-) Inversiones en Propiedad, Planta y Equipo </t>
  </si>
  <si>
    <t>(+) Venta de Propiedad, Planta y Equipo</t>
  </si>
  <si>
    <t>(+) Otros ingresos por inversiones</t>
  </si>
  <si>
    <t>(-) Otros egresos por inversiones</t>
  </si>
  <si>
    <t>E) FLUJO DE FINANCIAMIENTO</t>
  </si>
  <si>
    <t>(+) Préstamos recibidos otras IFIS</t>
  </si>
  <si>
    <t>(-) Otros egresos por financiamiento</t>
  </si>
  <si>
    <t>(+) Otros ingresos por financiamiento</t>
  </si>
  <si>
    <t>(+) Ingresos por emisiones en mercado de valores</t>
  </si>
  <si>
    <t>(+) Ingresos por préstamo en CFN</t>
  </si>
  <si>
    <t>F) FLUJO NETO GENERADO</t>
  </si>
  <si>
    <t>Saldo inicial de caja</t>
  </si>
  <si>
    <t>F) SALDO FINAL DE CAJA</t>
  </si>
  <si>
    <t>Mensual</t>
  </si>
  <si>
    <t>Anual</t>
  </si>
  <si>
    <t>Trimestral</t>
  </si>
  <si>
    <t>Deuda con accionistas</t>
  </si>
  <si>
    <t>Cuentas y documentos por cobrar con empresas relacionadas</t>
  </si>
  <si>
    <t>Aporte para futuras capitalizaciones</t>
  </si>
  <si>
    <t>Resultados acumulados</t>
  </si>
  <si>
    <t>Resultado del ejercicio</t>
  </si>
  <si>
    <t>Participación utilidades</t>
  </si>
  <si>
    <t>SALDO ACTUAL (en US$)</t>
  </si>
  <si>
    <t>MONTO CONCEDIDO (en US$)</t>
  </si>
  <si>
    <t>PLAZO ORIGINAL (años)</t>
  </si>
  <si>
    <t>PERIODICIDAD EN PAGOS</t>
  </si>
  <si>
    <t>PERIODO DE GRACIA TOTAL (años)</t>
  </si>
  <si>
    <t>PERIODO DE GRACIA PARCIAL (años)</t>
  </si>
  <si>
    <t>TABLA DE AMORTIZACIÓN</t>
  </si>
  <si>
    <t>PRECIO</t>
  </si>
  <si>
    <t>ITEM/PRODUCTOS/SERVICIOS</t>
  </si>
  <si>
    <t>CANTIDAD</t>
  </si>
  <si>
    <t xml:space="preserve"> UTILIDAD (PERDIDA)  BRUTA</t>
  </si>
  <si>
    <t>(-) Costo de ventas</t>
  </si>
  <si>
    <t>(-) Gastos de ventas</t>
  </si>
  <si>
    <t>(-) Gastos de administración</t>
  </si>
  <si>
    <t>(-) Depreciación</t>
  </si>
  <si>
    <t>(-) Gastos financieros</t>
  </si>
  <si>
    <t>(+) Ingresos financieros</t>
  </si>
  <si>
    <t>(-) Otros egresos</t>
  </si>
  <si>
    <t>(+) Otros ingresos</t>
  </si>
  <si>
    <t>TOTAL FLUJO DE INVERSIÓN</t>
  </si>
  <si>
    <t>TOTAL FLUJO DE FINANCIAMIENTO</t>
  </si>
  <si>
    <t>Declarados SRI</t>
  </si>
  <si>
    <t>COMISIONES SOBRE VENTAS</t>
  </si>
  <si>
    <t>VIÁTICOS</t>
  </si>
  <si>
    <t>PUBLICIDAD</t>
  </si>
  <si>
    <t>ESTADO DE RESULTADOS HISTORICO</t>
  </si>
  <si>
    <t xml:space="preserve"> PRESUPUESTO GENERAL DE LA OBRA CIVIL</t>
  </si>
  <si>
    <t>PROYECTO:</t>
  </si>
  <si>
    <t>FECHA:</t>
  </si>
  <si>
    <t>DESCRIPCION</t>
  </si>
  <si>
    <t>MONTOS (dólares)</t>
  </si>
  <si>
    <t>%</t>
  </si>
  <si>
    <t>UNITARIO</t>
  </si>
  <si>
    <t>TOTAL</t>
  </si>
  <si>
    <t>EJECUTADO</t>
  </si>
  <si>
    <t>POR EJECUTAR</t>
  </si>
  <si>
    <t>1.- TRABAJOS PRELIMINARES</t>
  </si>
  <si>
    <t>m2</t>
  </si>
  <si>
    <t>SUBTOTAL</t>
  </si>
  <si>
    <t>2.- ESTRUCTURA</t>
  </si>
  <si>
    <t>3.- PISOS</t>
  </si>
  <si>
    <t>4.- PAREDES</t>
  </si>
  <si>
    <t>5.- ENLUCIDOS</t>
  </si>
  <si>
    <t>6.- INSTALACIONES SANITARIAS</t>
  </si>
  <si>
    <t>7.- INSTALACIONES ELECTRICAS</t>
  </si>
  <si>
    <t>8.- RECUBRIMIENTOS</t>
  </si>
  <si>
    <t>9.- ACABADOS DE PISOS</t>
  </si>
  <si>
    <t>10.- MUEBLES DE COCINA y OTROS</t>
  </si>
  <si>
    <t>11.- CARPINTERIA</t>
  </si>
  <si>
    <t>12.- ALUMINIO Y VIDRIO</t>
  </si>
  <si>
    <t>13.- CARPINTERIA METALICA</t>
  </si>
  <si>
    <t>14.- CERRAJERIA</t>
  </si>
  <si>
    <t>15.- APARATOS SANITARIOS</t>
  </si>
  <si>
    <t>16.- ACABADOS</t>
  </si>
  <si>
    <t>17.- TRABAJOS VARIOS</t>
  </si>
  <si>
    <t>18.- EQUIPOS</t>
  </si>
  <si>
    <t>SUMA</t>
  </si>
  <si>
    <t>ITEM</t>
  </si>
  <si>
    <t>OBSERVACIONES</t>
  </si>
  <si>
    <t>1. COSTO DEL PROYECTO</t>
  </si>
  <si>
    <t>1.1. COSTO DEL TERRENO</t>
  </si>
  <si>
    <t>1.2. COSTOS DIRECTOS</t>
  </si>
  <si>
    <t>SUBTOTAL (sin terreno)</t>
  </si>
  <si>
    <t>INVERSIONES ACUMULADAS</t>
  </si>
  <si>
    <t>PORCENTAJES</t>
  </si>
  <si>
    <t xml:space="preserve">NOTA </t>
  </si>
  <si>
    <t xml:space="preserve">RESUMEN DEL PRESUPUESTO DE LA OBRA CIVIL . </t>
  </si>
  <si>
    <t>SITUACION ACTUAL DE LAS INVERSIONES Y ESQUEMA DE FINANCIAMIENTO</t>
  </si>
  <si>
    <t>(Monto en dólares)</t>
  </si>
  <si>
    <t>POR  EJECUTAR</t>
  </si>
  <si>
    <t>FINANCIAMIENTO</t>
  </si>
  <si>
    <t>CLIENTE</t>
  </si>
  <si>
    <t>CFN</t>
  </si>
  <si>
    <t>SUBTOTAL OBRA CIVIL</t>
  </si>
  <si>
    <t>PORCENTAJES (%)</t>
  </si>
  <si>
    <t>COSTO TOTAL Y ESQUEMA DE FINANCIAMIENTO</t>
  </si>
  <si>
    <t>(en dólares)</t>
  </si>
  <si>
    <t>CATEGORIAS</t>
  </si>
  <si>
    <t>TERRENO</t>
  </si>
  <si>
    <t>OBRA CIVIL POR EJECUTAR</t>
  </si>
  <si>
    <t>PORCENTAJE</t>
  </si>
  <si>
    <t>DESCRIPCIÓN GENERAL DEL PROYECTO</t>
  </si>
  <si>
    <t>1.- Datos Generales</t>
  </si>
  <si>
    <t>Proyecto:</t>
  </si>
  <si>
    <t>Ubicación de la obra:</t>
  </si>
  <si>
    <t>Cantón:</t>
  </si>
  <si>
    <t>Provincia:</t>
  </si>
  <si>
    <t xml:space="preserve">Coordenada geográfica </t>
  </si>
  <si>
    <t>2.- Datos del Promotor:</t>
  </si>
  <si>
    <t>Nombre del Constructor:</t>
  </si>
  <si>
    <t>Nombre del cliente:</t>
  </si>
  <si>
    <t>Teléfono</t>
  </si>
  <si>
    <t>Celular</t>
  </si>
  <si>
    <t>3.- Estructura Societaria Promotores:</t>
  </si>
  <si>
    <t>Empresas:</t>
  </si>
  <si>
    <t>4.- Datos del Proyecto</t>
  </si>
  <si>
    <t xml:space="preserve">Área Total del Terreno </t>
  </si>
  <si>
    <t>Área de construcción</t>
  </si>
  <si>
    <t>Nº de Unidades</t>
  </si>
  <si>
    <t>U</t>
  </si>
  <si>
    <t>Área promedio unidad:</t>
  </si>
  <si>
    <t>Precio x m2:</t>
  </si>
  <si>
    <t>US D.</t>
  </si>
  <si>
    <t>Precio promedio unidad:</t>
  </si>
  <si>
    <t>5.- PERMISOS Y PRECIOS</t>
  </si>
  <si>
    <t>Estatus del Proyecto:</t>
  </si>
  <si>
    <t>Estatus Municipal:</t>
  </si>
  <si>
    <t>Permiso de construcción:</t>
  </si>
  <si>
    <t xml:space="preserve">N°. </t>
  </si>
  <si>
    <t>Tiempo de ejecución ( En meses)</t>
  </si>
  <si>
    <t>6.- OBJETIVO DE LA CONSTRUCCIÓN</t>
  </si>
  <si>
    <t>7.- Resumen de Cifras:</t>
  </si>
  <si>
    <t xml:space="preserve">Costos Directos </t>
  </si>
  <si>
    <t>Costos Indirectos  10%</t>
  </si>
  <si>
    <t>Total Costos de la obra Civil</t>
  </si>
  <si>
    <t>Costo del Terreno</t>
  </si>
  <si>
    <t>Costo del Proyecto con terreno</t>
  </si>
  <si>
    <t>8.- Operación Planteada:</t>
  </si>
  <si>
    <t>Monto del Crédito:</t>
  </si>
  <si>
    <t>Plazo:</t>
  </si>
  <si>
    <t>Fuente de repago:</t>
  </si>
  <si>
    <t>Garantía:</t>
  </si>
  <si>
    <t xml:space="preserve">PASIVO NO CORRIENTE </t>
  </si>
  <si>
    <t xml:space="preserve">  TOTAL DE PASIVOS NO CORRIENTES</t>
  </si>
  <si>
    <t>19.- COSTOS INDIRECTOS</t>
  </si>
  <si>
    <t>SISTEMA                            (IFIs o Mercado Valores)</t>
  </si>
  <si>
    <t>20.- OTROS COSTOS</t>
  </si>
  <si>
    <t>Vencimiento</t>
  </si>
  <si>
    <t xml:space="preserve"> No. DE PAGOS</t>
  </si>
  <si>
    <t>Francesa</t>
  </si>
  <si>
    <t xml:space="preserve"> TIPO DE TABLA</t>
  </si>
  <si>
    <t xml:space="preserve">Semestral </t>
  </si>
  <si>
    <t>No. PERIODOS</t>
  </si>
  <si>
    <t>Parcial</t>
  </si>
  <si>
    <t xml:space="preserve"> TIPO DE GRACIA</t>
  </si>
  <si>
    <t xml:space="preserve"> AMORTIZACIÓN I</t>
  </si>
  <si>
    <t xml:space="preserve"> AMORTIZACIÓN K </t>
  </si>
  <si>
    <t xml:space="preserve"> PLAZO</t>
  </si>
  <si>
    <t xml:space="preserve">    (Tasa Nominal)</t>
  </si>
  <si>
    <t xml:space="preserve"> TASA DE INTERES</t>
  </si>
  <si>
    <t xml:space="preserve"> MONTO</t>
  </si>
  <si>
    <t>CUOTA</t>
  </si>
  <si>
    <t>INTERES</t>
  </si>
  <si>
    <t>CAPITAL</t>
  </si>
  <si>
    <t>SALDO</t>
  </si>
  <si>
    <t>PERIODO</t>
  </si>
  <si>
    <t>TABLA DE AMORTIZACIÓN CREDITICIA</t>
  </si>
  <si>
    <t>CREDITO DIRECTO (INMUEBLES)</t>
  </si>
  <si>
    <t>TOTAL GASTOS</t>
  </si>
  <si>
    <t>SUMINISTROS DE OFICINA</t>
  </si>
  <si>
    <t>DETALLE DE OTROS GASTOS</t>
  </si>
  <si>
    <t>Total de Ventas</t>
  </si>
  <si>
    <t>Proyección de Ingresos por Ventas</t>
  </si>
  <si>
    <t>Proyección de Cantidades Vendidas</t>
  </si>
  <si>
    <t>Proyección de Precios por unidad</t>
  </si>
  <si>
    <t>NOMBRE</t>
  </si>
  <si>
    <t>Item/Producto/Servicio a la Venta</t>
  </si>
  <si>
    <t>UTILIDAD (PERDIDA) NETA</t>
  </si>
  <si>
    <t xml:space="preserve"> UTILIDAD (PERDIDA) ANTES DE IMPUESTO</t>
  </si>
  <si>
    <t xml:space="preserve"> UTILIDAD (PERDIDA) ANTES DE PARTICIPACIÓN 15%</t>
  </si>
  <si>
    <t>(-) Gastos financieros otras IFI's</t>
  </si>
  <si>
    <t>(-) Gastos financieros (CT)</t>
  </si>
  <si>
    <t>(-) Otros Gastos Administrativos</t>
  </si>
  <si>
    <t>(-) Gastos de Sueldos y Beneficios Sociales</t>
  </si>
  <si>
    <t>Histórico de Ingresos por Ventas</t>
  </si>
  <si>
    <t>Histórico de Cantidades Vendidas</t>
  </si>
  <si>
    <t>Histórico de Precios por unidad</t>
  </si>
  <si>
    <t>(-) Pago de préstamos vigentes IFIS/Mercado de Valores</t>
  </si>
  <si>
    <t>Otros egresos operacionales</t>
  </si>
  <si>
    <t>Pagos de Imp. A la Renta</t>
  </si>
  <si>
    <t>Pago de 15% PUT</t>
  </si>
  <si>
    <t>Pagos de gastos de ventas</t>
  </si>
  <si>
    <t>Pagos de gastos de administrativos</t>
  </si>
  <si>
    <t>Pago de beneficio sociales</t>
  </si>
  <si>
    <t>Pago de nómina</t>
  </si>
  <si>
    <t>Pago proveedores a crédito</t>
  </si>
  <si>
    <t>Pago proveedores contado</t>
  </si>
  <si>
    <t>Otros ingresos operacionales</t>
  </si>
  <si>
    <t>Cobros por ventas a crédito</t>
  </si>
  <si>
    <t>Ventas al contado</t>
  </si>
  <si>
    <t>ESTADO DE FLUJO DE EFECTIVO PROYECTADO</t>
  </si>
  <si>
    <t>PAGOS DE INTERESES</t>
  </si>
  <si>
    <t>PAGOS DE CAPITAL</t>
  </si>
  <si>
    <t>OBRA CIVIL EJECUTADA/APORTE CLIENTE</t>
  </si>
  <si>
    <t>TOTAL TERRENO Y OBRA CIVIL</t>
  </si>
  <si>
    <t>(-) Pago de Préstamo</t>
  </si>
  <si>
    <t>Tipo de Proyecto</t>
  </si>
  <si>
    <t>PLANTILLA DE EVALUACIÓN FINANCIERA CRÉDITO DIRECTO (INMUEBLES)</t>
  </si>
  <si>
    <t xml:space="preserve">NOMBRE DE LA EMPRESA </t>
  </si>
  <si>
    <t>XYZ</t>
  </si>
  <si>
    <t>MES</t>
  </si>
  <si>
    <t>AÑO</t>
  </si>
  <si>
    <t>TRIMESTRE DEL AÑO</t>
  </si>
  <si>
    <t xml:space="preserve">TRIMESTRE I </t>
  </si>
  <si>
    <t>TRIMESTRE II</t>
  </si>
  <si>
    <t>TRIMESTRE III</t>
  </si>
  <si>
    <t>TRIMESTRE IV</t>
  </si>
  <si>
    <t>(-) Amortización de intangibles</t>
  </si>
  <si>
    <t>(+) Aporte del Cliente</t>
  </si>
  <si>
    <t>Utilidad</t>
  </si>
  <si>
    <t>Depreciación</t>
  </si>
  <si>
    <t>Amortización</t>
  </si>
  <si>
    <t>Amortización Intangibles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</si>
  <si>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</si>
  <si>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</si>
  <si>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</si>
  <si>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</si>
  <si>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</si>
  <si>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</si>
  <si>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</si>
  <si>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</si>
  <si>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</si>
  <si>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</si>
  <si>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</si>
  <si>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</si>
  <si>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</si>
  <si>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</si>
  <si>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</si>
  <si>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(-) Pago de Préstamo en CT CFN</t>
  </si>
  <si>
    <t>(-) Pago de Préstamo en AF CFN</t>
  </si>
  <si>
    <t>(-) Pago de Préstamo en AP - CT/AF</t>
  </si>
  <si>
    <t>(-) Pago de Préstamo en AP - AF</t>
  </si>
  <si>
    <t>(-) Pago de Préstamo en REEMBOLSOS</t>
  </si>
  <si>
    <t>G) SALDO FINAL DE CAJA</t>
  </si>
  <si>
    <t xml:space="preserve">FLUJO FINAL </t>
  </si>
  <si>
    <t>UTILIDAD NETA</t>
  </si>
  <si>
    <t>(+) DEPRECIACIÓN Y AMORTIZACIÓN INTANG</t>
  </si>
  <si>
    <t>(-) INVERSIÓN</t>
  </si>
  <si>
    <t>(+) PRÉSTAMO CFN</t>
  </si>
  <si>
    <t>(-) AMORTIZACIÓN CAPITAL</t>
  </si>
  <si>
    <t>FLUJO INVERSIONISTA</t>
  </si>
  <si>
    <t>TMAR</t>
  </si>
  <si>
    <t>VAN</t>
  </si>
  <si>
    <t>TIR</t>
  </si>
  <si>
    <t>FLUJO DEL INVERSIONISTA</t>
  </si>
  <si>
    <t>(+) VALOR RESIDUAL (DE DESECHO)</t>
  </si>
  <si>
    <t>(+)Aporte del cliente</t>
  </si>
  <si>
    <t>Patrimonio del año</t>
  </si>
  <si>
    <t>Variación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</si>
</sst>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#,##0.0_);\(#,##0.0\)"/>
    <numFmt numFmtId="168" formatCode="_(&quot;$&quot;\ * #,##0_);_(&quot;$&quot;\ * \(#,##0\);_(&quot;$&quot;\ * &quot;-&quot;??_);_(@_)"/>
    <numFmt numFmtId="169" formatCode="00000"/>
    <numFmt numFmtId="170" formatCode="_-* #,##0.00\ [$€]_-;\-* #,##0.00\ [$€]_-;_-* &quot;-&quot;??\ [$€]_-;_-@_-"/>
    <numFmt numFmtId="171" formatCode="_-* #,##0\ &quot;€&quot;_-;\-* #,##0\ &quot;€&quot;_-;_-* &quot;-&quot;\ &quot;€&quot;_-;_-@_-"/>
    <numFmt numFmtId="172" formatCode=";;"/>
    <numFmt numFmtId="173" formatCode="&quot; &quot;#,##0.00&quot;   &quot;;&quot;-&quot;#,##0.00&quot;   &quot;;&quot; -&quot;00&quot;   &quot;;&quot; &quot;@&quot; &quot;"/>
    <numFmt numFmtId="174" formatCode="_-* #,##0.00\ _€_-;\-* #,##0.00\ _€_-;_-* &quot;-&quot;??\ _€_-;_-@_-"/>
    <numFmt numFmtId="175" formatCode="_(&quot;$&quot;* #,##0_);_(&quot;$&quot;* \(#,##0\);_(&quot;$&quot;* &quot;-&quot;??_);_(@_)"/>
    <numFmt numFmtId="176" formatCode="_-[$$-80A]* #,##0.00_-;\-[$$-80A]* #,##0.00_-;_-[$$-80A]* &quot;-&quot;??_-;_-@_-"/>
    <numFmt numFmtId="177" formatCode="mmm/dd/yyyy"/>
    <numFmt numFmtId="178" formatCode="_-[$$-80A]* #,##0.00000000_-;\-[$$-80A]* #,##0.00000000_-;_-[$$-80A]* &quot;-&quot;??_-;_-@_-"/>
    <numFmt numFmtId="179" formatCode="0\ &quot;año(s)&quot;"/>
    <numFmt numFmtId="180" formatCode="[$-C0A]mmm\-yy;@"/>
    <numFmt numFmtId="181" formatCode="_-* #,##0_-;\-* #,##0_-;_-* &quot;-&quot;??_-;_-@_-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Courier"/>
      <family val="3"/>
    </font>
    <font>
      <sz val="10"/>
      <color indexed="8"/>
      <name val="Courier"/>
      <family val="3"/>
    </font>
    <font>
      <sz val="10"/>
      <color indexed="9"/>
      <name val="Courier"/>
      <family val="3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Courier"/>
      <family val="3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sz val="10"/>
      <color theme="0"/>
      <name val="Courier"/>
      <family val="3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5" tint="-0.499984740745262"/>
      <name val="Times New Roman"/>
      <family val="1"/>
    </font>
    <font>
      <b/>
      <sz val="16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8"/>
      <color theme="5" tint="-0.499984740745262"/>
      <name val="Times New Roman"/>
      <family val="1"/>
    </font>
    <font>
      <b/>
      <sz val="11"/>
      <name val="Times New Roman"/>
      <family val="1"/>
    </font>
    <font>
      <b/>
      <sz val="14"/>
      <color indexed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6"/>
      <color indexed="10"/>
      <name val="Times New Roman"/>
      <family val="1"/>
    </font>
    <font>
      <b/>
      <sz val="11"/>
      <color theme="1"/>
      <name val="Times New Roman"/>
      <family val="1"/>
    </font>
    <font>
      <b/>
      <i/>
      <sz val="26"/>
      <name val="Arial"/>
      <family val="2"/>
    </font>
    <font>
      <b/>
      <sz val="18"/>
      <color indexed="1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0"/>
      <name val="Times New Roman"/>
      <family val="1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</patternFill>
    </fill>
    <fill>
      <gradientFill degree="90">
        <stop position="0">
          <color theme="1" tint="0.49803155613879818"/>
        </stop>
        <stop position="0.5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0.5">
          <color theme="4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6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5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5" tint="0.59999389629810485"/>
        </stop>
        <stop position="1">
          <color theme="0"/>
        </stop>
      </gradientFill>
    </fill>
    <fill>
      <gradientFill degree="90">
        <stop position="0">
          <color theme="0" tint="-0.34900967436750391"/>
        </stop>
        <stop position="0.5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0.5">
          <color theme="0" tint="-0.49803155613879818"/>
        </stop>
        <stop position="1">
          <color theme="0"/>
        </stop>
      </gradientFill>
    </fill>
    <fill>
      <gradientFill degree="90">
        <stop position="0">
          <color theme="3"/>
        </stop>
        <stop position="0.5">
          <color theme="3" tint="0.80001220740379042"/>
        </stop>
        <stop position="1">
          <color theme="3"/>
        </stop>
      </gradientFill>
    </fill>
    <fill>
      <gradientFill degree="90">
        <stop position="0">
          <color theme="4" tint="0.80001220740379042"/>
        </stop>
        <stop position="0.5">
          <color theme="3" tint="0.59999389629810485"/>
        </stop>
        <stop position="1">
          <color theme="4" tint="0.80001220740379042"/>
        </stop>
      </gradientFill>
    </fill>
    <fill>
      <gradientFill degree="90">
        <stop position="0">
          <color theme="4" tint="0.80001220740379042"/>
        </stop>
        <stop position="0.5">
          <color theme="4" tint="0.40000610370189521"/>
        </stop>
        <stop position="1">
          <color theme="4" tint="0.80001220740379042"/>
        </stop>
      </gradientFill>
    </fill>
    <fill>
      <gradientFill degree="90">
        <stop position="0">
          <color theme="4" tint="0.80001220740379042"/>
        </stop>
        <stop position="0.5">
          <color theme="4" tint="0.59999389629810485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FE7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72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3" borderId="29" applyNumberFormat="0" applyAlignment="0" applyProtection="0"/>
    <xf numFmtId="0" fontId="2" fillId="2" borderId="1" applyNumberFormat="0" applyAlignment="0" applyProtection="0"/>
    <xf numFmtId="168" fontId="22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  <xf numFmtId="4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 applyNumberFormat="0"/>
    <xf numFmtId="0" fontId="8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25" fillId="0" borderId="0" applyNumberFormat="0" applyFont="0" applyBorder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22" fillId="0" borderId="0"/>
    <xf numFmtId="0" fontId="3" fillId="0" borderId="0"/>
    <xf numFmtId="0" fontId="3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>
      <alignment vertical="top"/>
    </xf>
    <xf numFmtId="0" fontId="3" fillId="0" borderId="0"/>
    <xf numFmtId="0" fontId="7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3" fillId="0" borderId="0"/>
    <xf numFmtId="0" fontId="3" fillId="0" borderId="0" applyNumberFormat="0"/>
    <xf numFmtId="0" fontId="22" fillId="4" borderId="30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center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7" fillId="5" borderId="0"/>
    <xf numFmtId="168" fontId="28" fillId="6" borderId="0"/>
    <xf numFmtId="0" fontId="29" fillId="7" borderId="0"/>
    <xf numFmtId="0" fontId="29" fillId="8" borderId="0"/>
    <xf numFmtId="0" fontId="29" fillId="9" borderId="0"/>
    <xf numFmtId="175" fontId="27" fillId="10" borderId="0"/>
    <xf numFmtId="168" fontId="27" fillId="5" borderId="0"/>
    <xf numFmtId="168" fontId="27" fillId="11" borderId="0"/>
    <xf numFmtId="168" fontId="27" fillId="12" borderId="0"/>
    <xf numFmtId="0" fontId="27" fillId="13" borderId="0"/>
    <xf numFmtId="0" fontId="27" fillId="14" borderId="0"/>
    <xf numFmtId="0" fontId="28" fillId="15" borderId="0"/>
    <xf numFmtId="0" fontId="28" fillId="16" borderId="0" applyFont="0"/>
    <xf numFmtId="0" fontId="28" fillId="17" borderId="0"/>
    <xf numFmtId="0" fontId="37" fillId="0" borderId="0"/>
    <xf numFmtId="9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7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</cellStyleXfs>
  <cellXfs count="806">
    <xf numFmtId="0" fontId="0" fillId="0" borderId="0" xfId="0"/>
    <xf numFmtId="167" fontId="30" fillId="0" borderId="0" xfId="0" applyNumberFormat="1" applyFont="1" applyFill="1" applyBorder="1" applyProtection="1"/>
    <xf numFmtId="167" fontId="30" fillId="0" borderId="0" xfId="0" applyNumberFormat="1" applyFont="1" applyFill="1" applyProtection="1"/>
    <xf numFmtId="0" fontId="14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11" fillId="0" borderId="0" xfId="0" applyFont="1" applyProtection="1"/>
    <xf numFmtId="0" fontId="17" fillId="0" borderId="0" xfId="0" applyFont="1" applyProtection="1"/>
    <xf numFmtId="0" fontId="18" fillId="0" borderId="0" xfId="0" applyFont="1" applyProtection="1"/>
    <xf numFmtId="39" fontId="17" fillId="0" borderId="0" xfId="0" applyNumberFormat="1" applyFont="1" applyProtection="1"/>
    <xf numFmtId="167" fontId="11" fillId="0" borderId="0" xfId="0" applyNumberFormat="1" applyFont="1" applyProtection="1"/>
    <xf numFmtId="167" fontId="14" fillId="0" borderId="0" xfId="0" applyNumberFormat="1" applyFont="1" applyProtection="1"/>
    <xf numFmtId="0" fontId="10" fillId="0" borderId="0" xfId="0" applyFont="1" applyAlignment="1" applyProtection="1">
      <alignment horizontal="left"/>
    </xf>
    <xf numFmtId="1" fontId="13" fillId="0" borderId="2" xfId="0" applyNumberFormat="1" applyFont="1" applyBorder="1" applyAlignment="1" applyProtection="1">
      <alignment horizontal="centerContinuous"/>
    </xf>
    <xf numFmtId="1" fontId="13" fillId="0" borderId="11" xfId="0" applyNumberFormat="1" applyFont="1" applyBorder="1" applyAlignment="1" applyProtection="1">
      <alignment horizontal="centerContinuous"/>
    </xf>
    <xf numFmtId="0" fontId="10" fillId="0" borderId="2" xfId="0" applyFont="1" applyBorder="1" applyAlignment="1" applyProtection="1">
      <alignment horizontal="left"/>
    </xf>
    <xf numFmtId="167" fontId="11" fillId="0" borderId="3" xfId="0" applyNumberFormat="1" applyFont="1" applyBorder="1" applyProtection="1"/>
    <xf numFmtId="0" fontId="11" fillId="0" borderId="0" xfId="0" applyFont="1" applyBorder="1" applyProtection="1"/>
    <xf numFmtId="167" fontId="11" fillId="0" borderId="0" xfId="0" applyNumberFormat="1" applyFont="1" applyBorder="1" applyProtection="1"/>
    <xf numFmtId="167" fontId="10" fillId="0" borderId="0" xfId="0" applyNumberFormat="1" applyFont="1" applyBorder="1" applyProtection="1"/>
    <xf numFmtId="167" fontId="10" fillId="0" borderId="3" xfId="0" applyNumberFormat="1" applyFont="1" applyBorder="1" applyProtection="1"/>
    <xf numFmtId="0" fontId="11" fillId="0" borderId="16" xfId="0" applyFont="1" applyBorder="1" applyAlignment="1" applyProtection="1">
      <alignment horizontal="left"/>
    </xf>
    <xf numFmtId="167" fontId="11" fillId="0" borderId="7" xfId="0" applyNumberFormat="1" applyFont="1" applyBorder="1" applyProtection="1"/>
    <xf numFmtId="0" fontId="11" fillId="0" borderId="6" xfId="0" applyFont="1" applyBorder="1" applyAlignment="1" applyProtection="1">
      <alignment horizontal="left"/>
    </xf>
    <xf numFmtId="167" fontId="11" fillId="0" borderId="9" xfId="0" applyNumberFormat="1" applyFont="1" applyBorder="1" applyProtection="1"/>
    <xf numFmtId="0" fontId="11" fillId="0" borderId="15" xfId="0" applyFont="1" applyBorder="1" applyAlignment="1" applyProtection="1">
      <alignment horizontal="left"/>
    </xf>
    <xf numFmtId="167" fontId="11" fillId="0" borderId="8" xfId="0" applyNumberFormat="1" applyFont="1" applyBorder="1" applyProtection="1"/>
    <xf numFmtId="0" fontId="10" fillId="0" borderId="0" xfId="0" applyFont="1" applyProtection="1"/>
    <xf numFmtId="167" fontId="11" fillId="0" borderId="10" xfId="0" applyNumberFormat="1" applyFont="1" applyBorder="1" applyProtection="1"/>
    <xf numFmtId="167" fontId="11" fillId="0" borderId="4" xfId="0" applyNumberFormat="1" applyFont="1" applyBorder="1" applyProtection="1"/>
    <xf numFmtId="167" fontId="11" fillId="0" borderId="5" xfId="0" applyNumberFormat="1" applyFont="1" applyBorder="1" applyProtection="1"/>
    <xf numFmtId="0" fontId="11" fillId="0" borderId="6" xfId="0" applyFont="1" applyBorder="1" applyProtection="1"/>
    <xf numFmtId="167" fontId="18" fillId="0" borderId="0" xfId="0" applyNumberFormat="1" applyFont="1" applyBorder="1" applyProtection="1"/>
    <xf numFmtId="167" fontId="17" fillId="0" borderId="0" xfId="0" applyNumberFormat="1" applyFont="1" applyBorder="1" applyProtection="1"/>
    <xf numFmtId="167" fontId="10" fillId="0" borderId="10" xfId="0" applyNumberFormat="1" applyFont="1" applyBorder="1" applyProtection="1"/>
    <xf numFmtId="0" fontId="10" fillId="0" borderId="0" xfId="0" applyFont="1" applyBorder="1" applyAlignment="1" applyProtection="1">
      <alignment horizontal="left"/>
    </xf>
    <xf numFmtId="167" fontId="11" fillId="0" borderId="0" xfId="0" applyNumberFormat="1" applyFont="1" applyFill="1" applyBorder="1" applyProtection="1"/>
    <xf numFmtId="0" fontId="18" fillId="0" borderId="0" xfId="0" applyFont="1" applyBorder="1" applyProtection="1"/>
    <xf numFmtId="167" fontId="11" fillId="0" borderId="0" xfId="0" applyNumberFormat="1" applyFont="1" applyBorder="1" applyAlignment="1" applyProtection="1">
      <alignment horizontal="left"/>
    </xf>
    <xf numFmtId="167" fontId="10" fillId="0" borderId="10" xfId="0" applyNumberFormat="1" applyFont="1" applyBorder="1" applyAlignment="1" applyProtection="1">
      <alignment horizontal="left"/>
    </xf>
    <xf numFmtId="0" fontId="14" fillId="0" borderId="10" xfId="0" applyFont="1" applyBorder="1" applyProtection="1"/>
    <xf numFmtId="1" fontId="10" fillId="0" borderId="16" xfId="0" applyNumberFormat="1" applyFont="1" applyBorder="1" applyAlignment="1" applyProtection="1">
      <alignment horizontal="centerContinuous"/>
    </xf>
    <xf numFmtId="167" fontId="11" fillId="0" borderId="7" xfId="0" quotePrefix="1" applyNumberFormat="1" applyFont="1" applyBorder="1" applyAlignment="1" applyProtection="1">
      <alignment horizontal="right"/>
    </xf>
    <xf numFmtId="167" fontId="11" fillId="0" borderId="9" xfId="0" quotePrefix="1" applyNumberFormat="1" applyFont="1" applyBorder="1" applyAlignment="1" applyProtection="1">
      <alignment horizontal="right"/>
    </xf>
    <xf numFmtId="0" fontId="11" fillId="0" borderId="16" xfId="0" quotePrefix="1" applyFont="1" applyBorder="1" applyAlignment="1" applyProtection="1">
      <alignment horizontal="left"/>
    </xf>
    <xf numFmtId="0" fontId="21" fillId="0" borderId="0" xfId="0" applyFont="1" applyProtection="1"/>
    <xf numFmtId="0" fontId="19" fillId="0" borderId="0" xfId="0" applyFont="1" applyProtection="1"/>
    <xf numFmtId="167" fontId="18" fillId="0" borderId="0" xfId="0" applyNumberFormat="1" applyFont="1" applyProtection="1"/>
    <xf numFmtId="0" fontId="14" fillId="0" borderId="0" xfId="0" applyFont="1" applyBorder="1" applyProtection="1"/>
    <xf numFmtId="167" fontId="10" fillId="0" borderId="0" xfId="0" applyNumberFormat="1" applyFont="1" applyBorder="1" applyAlignment="1" applyProtection="1">
      <alignment horizontal="centerContinuous"/>
    </xf>
    <xf numFmtId="0" fontId="11" fillId="0" borderId="0" xfId="0" applyFont="1" applyBorder="1" applyAlignment="1" applyProtection="1">
      <alignment horizontal="centerContinuous"/>
    </xf>
    <xf numFmtId="0" fontId="10" fillId="0" borderId="0" xfId="0" applyFont="1" applyBorder="1" applyAlignment="1" applyProtection="1">
      <alignment horizontal="centerContinuous"/>
    </xf>
    <xf numFmtId="167" fontId="20" fillId="0" borderId="0" xfId="0" applyNumberFormat="1" applyFont="1" applyBorder="1" applyProtection="1"/>
    <xf numFmtId="9" fontId="20" fillId="0" borderId="0" xfId="138" applyFont="1" applyBorder="1" applyProtection="1"/>
    <xf numFmtId="167" fontId="12" fillId="0" borderId="0" xfId="0" applyNumberFormat="1" applyFont="1" applyBorder="1" applyAlignment="1" applyProtection="1">
      <alignment horizontal="center"/>
    </xf>
    <xf numFmtId="167" fontId="20" fillId="0" borderId="0" xfId="0" applyNumberFormat="1" applyFont="1" applyBorder="1" applyAlignment="1" applyProtection="1">
      <alignment horizontal="left"/>
    </xf>
    <xf numFmtId="37" fontId="20" fillId="0" borderId="0" xfId="0" applyNumberFormat="1" applyFont="1" applyBorder="1" applyAlignment="1" applyProtection="1">
      <alignment horizontal="center"/>
    </xf>
    <xf numFmtId="37" fontId="17" fillId="0" borderId="0" xfId="0" applyNumberFormat="1" applyFont="1" applyBorder="1" applyAlignment="1" applyProtection="1">
      <alignment horizontal="center"/>
    </xf>
    <xf numFmtId="0" fontId="17" fillId="0" borderId="0" xfId="0" applyFont="1" applyBorder="1" applyProtection="1"/>
    <xf numFmtId="167" fontId="17" fillId="0" borderId="0" xfId="0" applyNumberFormat="1" applyFont="1" applyProtection="1"/>
    <xf numFmtId="37" fontId="18" fillId="0" borderId="0" xfId="0" applyNumberFormat="1" applyFont="1" applyBorder="1" applyAlignment="1" applyProtection="1">
      <alignment horizontal="center"/>
    </xf>
    <xf numFmtId="1" fontId="17" fillId="0" borderId="0" xfId="0" applyNumberFormat="1" applyFont="1" applyAlignment="1" applyProtection="1">
      <alignment horizontal="center"/>
    </xf>
    <xf numFmtId="0" fontId="13" fillId="0" borderId="0" xfId="0" applyFont="1" applyFill="1" applyProtection="1"/>
    <xf numFmtId="167" fontId="13" fillId="0" borderId="0" xfId="0" applyNumberFormat="1" applyFont="1" applyFill="1" applyProtection="1"/>
    <xf numFmtId="0" fontId="13" fillId="0" borderId="0" xfId="0" applyFont="1" applyProtection="1"/>
    <xf numFmtId="167" fontId="13" fillId="0" borderId="0" xfId="0" applyNumberFormat="1" applyFont="1" applyProtection="1"/>
    <xf numFmtId="37" fontId="13" fillId="0" borderId="0" xfId="0" applyNumberFormat="1" applyFont="1" applyAlignment="1" applyProtection="1">
      <alignment horizontal="center"/>
    </xf>
    <xf numFmtId="167" fontId="19" fillId="0" borderId="0" xfId="0" applyNumberFormat="1" applyFont="1" applyProtection="1"/>
    <xf numFmtId="1" fontId="10" fillId="0" borderId="0" xfId="0" applyNumberFormat="1" applyFont="1" applyProtection="1"/>
    <xf numFmtId="0" fontId="10" fillId="0" borderId="16" xfId="0" applyFont="1" applyBorder="1" applyAlignment="1" applyProtection="1">
      <alignment horizontal="left"/>
    </xf>
    <xf numFmtId="167" fontId="10" fillId="0" borderId="7" xfId="0" applyNumberFormat="1" applyFont="1" applyBorder="1" applyProtection="1"/>
    <xf numFmtId="0" fontId="14" fillId="0" borderId="7" xfId="0" applyFont="1" applyBorder="1" applyProtection="1"/>
    <xf numFmtId="167" fontId="35" fillId="0" borderId="2" xfId="0" applyNumberFormat="1" applyFont="1" applyFill="1" applyBorder="1" applyAlignment="1" applyProtection="1">
      <alignment horizontal="left"/>
    </xf>
    <xf numFmtId="167" fontId="42" fillId="0" borderId="0" xfId="0" applyNumberFormat="1" applyFont="1" applyFill="1" applyBorder="1" applyAlignment="1" applyProtection="1">
      <alignment horizontal="left" wrapText="1"/>
    </xf>
    <xf numFmtId="0" fontId="43" fillId="0" borderId="0" xfId="0" applyFont="1" applyProtection="1"/>
    <xf numFmtId="0" fontId="14" fillId="0" borderId="5" xfId="0" applyFont="1" applyBorder="1" applyProtection="1"/>
    <xf numFmtId="0" fontId="14" fillId="0" borderId="9" xfId="0" applyFont="1" applyBorder="1" applyProtection="1"/>
    <xf numFmtId="1" fontId="10" fillId="0" borderId="12" xfId="0" applyNumberFormat="1" applyFont="1" applyBorder="1" applyAlignment="1" applyProtection="1">
      <alignment horizontal="centerContinuous"/>
    </xf>
    <xf numFmtId="167" fontId="10" fillId="0" borderId="9" xfId="0" applyNumberFormat="1" applyFont="1" applyBorder="1" applyProtection="1"/>
    <xf numFmtId="167" fontId="10" fillId="0" borderId="8" xfId="0" applyNumberFormat="1" applyFont="1" applyBorder="1" applyProtection="1"/>
    <xf numFmtId="0" fontId="11" fillId="0" borderId="16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4" fillId="0" borderId="0" xfId="0" applyFont="1" applyFill="1" applyProtection="1"/>
    <xf numFmtId="167" fontId="10" fillId="0" borderId="0" xfId="0" applyNumberFormat="1" applyFont="1" applyBorder="1" applyAlignment="1" applyProtection="1">
      <alignment horizontal="left"/>
    </xf>
    <xf numFmtId="167" fontId="11" fillId="0" borderId="9" xfId="0" applyNumberFormat="1" applyFont="1" applyBorder="1" applyAlignment="1" applyProtection="1">
      <alignment horizontal="left"/>
    </xf>
    <xf numFmtId="167" fontId="10" fillId="0" borderId="7" xfId="0" applyNumberFormat="1" applyFont="1" applyBorder="1" applyAlignment="1" applyProtection="1">
      <alignment horizontal="left"/>
    </xf>
    <xf numFmtId="167" fontId="10" fillId="0" borderId="9" xfId="0" applyNumberFormat="1" applyFont="1" applyBorder="1" applyAlignment="1" applyProtection="1">
      <alignment horizontal="left"/>
    </xf>
    <xf numFmtId="167" fontId="10" fillId="0" borderId="3" xfId="0" applyNumberFormat="1" applyFont="1" applyBorder="1" applyAlignment="1" applyProtection="1">
      <alignment horizontal="left"/>
    </xf>
    <xf numFmtId="0" fontId="14" fillId="0" borderId="15" xfId="0" applyFont="1" applyBorder="1" applyProtection="1"/>
    <xf numFmtId="0" fontId="14" fillId="0" borderId="3" xfId="0" applyFont="1" applyBorder="1" applyProtection="1"/>
    <xf numFmtId="0" fontId="10" fillId="0" borderId="1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167" fontId="10" fillId="0" borderId="3" xfId="0" applyNumberFormat="1" applyFont="1" applyBorder="1" applyAlignment="1" applyProtection="1">
      <alignment horizontal="center" vertical="center" wrapText="1"/>
    </xf>
    <xf numFmtId="167" fontId="32" fillId="18" borderId="0" xfId="0" applyNumberFormat="1" applyFont="1" applyFill="1" applyBorder="1" applyProtection="1">
      <protection locked="0"/>
    </xf>
    <xf numFmtId="167" fontId="32" fillId="18" borderId="6" xfId="0" applyNumberFormat="1" applyFont="1" applyFill="1" applyBorder="1" applyProtection="1">
      <protection locked="0"/>
    </xf>
    <xf numFmtId="0" fontId="36" fillId="19" borderId="11" xfId="0" applyNumberFormat="1" applyFont="1" applyFill="1" applyBorder="1" applyAlignment="1" applyProtection="1">
      <alignment horizontal="center"/>
      <protection locked="0"/>
    </xf>
    <xf numFmtId="167" fontId="11" fillId="19" borderId="3" xfId="0" applyNumberFormat="1" applyFont="1" applyFill="1" applyBorder="1" applyProtection="1">
      <protection locked="0"/>
    </xf>
    <xf numFmtId="0" fontId="45" fillId="19" borderId="6" xfId="0" applyFont="1" applyFill="1" applyBorder="1" applyAlignment="1" applyProtection="1">
      <alignment horizontal="left"/>
      <protection locked="0"/>
    </xf>
    <xf numFmtId="0" fontId="10" fillId="19" borderId="6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44" fillId="19" borderId="12" xfId="0" applyFont="1" applyFill="1" applyBorder="1" applyProtection="1">
      <protection locked="0"/>
    </xf>
    <xf numFmtId="167" fontId="45" fillId="19" borderId="7" xfId="0" applyNumberFormat="1" applyFont="1" applyFill="1" applyBorder="1" applyProtection="1">
      <protection locked="0"/>
    </xf>
    <xf numFmtId="0" fontId="44" fillId="19" borderId="13" xfId="0" applyFont="1" applyFill="1" applyBorder="1" applyProtection="1">
      <protection locked="0"/>
    </xf>
    <xf numFmtId="167" fontId="45" fillId="19" borderId="9" xfId="0" applyNumberFormat="1" applyFont="1" applyFill="1" applyBorder="1" applyProtection="1">
      <protection locked="0"/>
    </xf>
    <xf numFmtId="0" fontId="44" fillId="19" borderId="14" xfId="0" applyFont="1" applyFill="1" applyBorder="1" applyProtection="1">
      <protection locked="0"/>
    </xf>
    <xf numFmtId="167" fontId="45" fillId="19" borderId="8" xfId="0" applyNumberFormat="1" applyFont="1" applyFill="1" applyBorder="1" applyProtection="1">
      <protection locked="0"/>
    </xf>
    <xf numFmtId="167" fontId="30" fillId="0" borderId="6" xfId="0" applyNumberFormat="1" applyFont="1" applyFill="1" applyBorder="1" applyProtection="1"/>
    <xf numFmtId="0" fontId="0" fillId="0" borderId="0" xfId="0" applyFont="1" applyProtection="1"/>
    <xf numFmtId="2" fontId="3" fillId="18" borderId="31" xfId="167" applyNumberFormat="1" applyFont="1" applyFill="1" applyBorder="1" applyAlignment="1" applyProtection="1">
      <protection locked="0"/>
    </xf>
    <xf numFmtId="2" fontId="3" fillId="18" borderId="3" xfId="167" applyNumberFormat="1" applyFont="1" applyFill="1" applyBorder="1" applyAlignment="1" applyProtection="1">
      <protection locked="0"/>
    </xf>
    <xf numFmtId="0" fontId="47" fillId="0" borderId="0" xfId="167" applyProtection="1"/>
    <xf numFmtId="0" fontId="55" fillId="0" borderId="26" xfId="167" applyFont="1" applyFill="1" applyBorder="1" applyProtection="1"/>
    <xf numFmtId="0" fontId="55" fillId="0" borderId="19" xfId="167" applyFont="1" applyFill="1" applyBorder="1" applyProtection="1"/>
    <xf numFmtId="0" fontId="55" fillId="0" borderId="19" xfId="167" applyFont="1" applyFill="1" applyBorder="1" applyAlignment="1" applyProtection="1">
      <alignment horizontal="left" vertical="center"/>
    </xf>
    <xf numFmtId="0" fontId="55" fillId="0" borderId="20" xfId="167" applyFont="1" applyFill="1" applyBorder="1" applyProtection="1"/>
    <xf numFmtId="0" fontId="55" fillId="0" borderId="23" xfId="167" applyFont="1" applyFill="1" applyBorder="1" applyProtection="1"/>
    <xf numFmtId="0" fontId="55" fillId="0" borderId="82" xfId="167" applyFont="1" applyFill="1" applyBorder="1" applyProtection="1"/>
    <xf numFmtId="0" fontId="55" fillId="0" borderId="19" xfId="167" applyFont="1" applyFill="1" applyBorder="1" applyAlignment="1" applyProtection="1">
      <alignment wrapText="1"/>
    </xf>
    <xf numFmtId="0" fontId="55" fillId="0" borderId="23" xfId="167" applyFont="1" applyFill="1" applyBorder="1" applyAlignment="1" applyProtection="1">
      <alignment wrapText="1"/>
    </xf>
    <xf numFmtId="0" fontId="47" fillId="0" borderId="4" xfId="167" applyFill="1" applyBorder="1" applyProtection="1"/>
    <xf numFmtId="0" fontId="55" fillId="0" borderId="24" xfId="167" applyFont="1" applyFill="1" applyBorder="1" applyProtection="1"/>
    <xf numFmtId="0" fontId="55" fillId="0" borderId="26" xfId="167" applyFont="1" applyFill="1" applyBorder="1" applyAlignment="1" applyProtection="1"/>
    <xf numFmtId="0" fontId="54" fillId="0" borderId="20" xfId="167" applyFont="1" applyFill="1" applyBorder="1" applyProtection="1"/>
    <xf numFmtId="4" fontId="3" fillId="0" borderId="51" xfId="167" applyNumberFormat="1" applyFont="1" applyBorder="1" applyAlignment="1" applyProtection="1"/>
    <xf numFmtId="4" fontId="3" fillId="0" borderId="51" xfId="167" applyNumberFormat="1" applyFont="1" applyFill="1" applyBorder="1" applyAlignment="1" applyProtection="1"/>
    <xf numFmtId="4" fontId="39" fillId="0" borderId="50" xfId="167" applyNumberFormat="1" applyFont="1" applyBorder="1" applyAlignment="1" applyProtection="1"/>
    <xf numFmtId="4" fontId="3" fillId="0" borderId="50" xfId="167" applyNumberFormat="1" applyFont="1" applyBorder="1" applyAlignment="1" applyProtection="1"/>
    <xf numFmtId="0" fontId="47" fillId="0" borderId="0" xfId="167" applyBorder="1" applyProtection="1"/>
    <xf numFmtId="4" fontId="39" fillId="20" borderId="59" xfId="167" applyNumberFormat="1" applyFont="1" applyFill="1" applyBorder="1" applyAlignment="1" applyProtection="1">
      <alignment horizontal="center" vertical="center" wrapText="1"/>
    </xf>
    <xf numFmtId="4" fontId="39" fillId="0" borderId="60" xfId="167" applyNumberFormat="1" applyFont="1" applyBorder="1" applyAlignment="1" applyProtection="1">
      <alignment horizontal="center"/>
    </xf>
    <xf numFmtId="4" fontId="39" fillId="20" borderId="61" xfId="167" applyNumberFormat="1" applyFont="1" applyFill="1" applyBorder="1" applyAlignment="1" applyProtection="1"/>
    <xf numFmtId="10" fontId="39" fillId="20" borderId="44" xfId="167" applyNumberFormat="1" applyFont="1" applyFill="1" applyBorder="1" applyAlignment="1" applyProtection="1"/>
    <xf numFmtId="4" fontId="39" fillId="20" borderId="45" xfId="167" applyNumberFormat="1" applyFont="1" applyFill="1" applyBorder="1" applyAlignment="1" applyProtection="1">
      <alignment horizontal="right"/>
    </xf>
    <xf numFmtId="4" fontId="39" fillId="20" borderId="63" xfId="167" applyNumberFormat="1" applyFont="1" applyFill="1" applyBorder="1" applyAlignment="1" applyProtection="1">
      <alignment horizontal="right"/>
    </xf>
    <xf numFmtId="10" fontId="40" fillId="0" borderId="64" xfId="167" applyNumberFormat="1" applyFont="1" applyFill="1" applyBorder="1" applyAlignment="1" applyProtection="1"/>
    <xf numFmtId="10" fontId="39" fillId="0" borderId="0" xfId="167" applyNumberFormat="1" applyFont="1" applyFill="1" applyBorder="1" applyAlignment="1" applyProtection="1">
      <alignment horizontal="right"/>
    </xf>
    <xf numFmtId="10" fontId="39" fillId="0" borderId="65" xfId="167" applyNumberFormat="1" applyFont="1" applyFill="1" applyBorder="1" applyAlignment="1" applyProtection="1">
      <alignment horizontal="right"/>
    </xf>
    <xf numFmtId="0" fontId="47" fillId="0" borderId="0" xfId="167" applyFill="1" applyBorder="1" applyProtection="1"/>
    <xf numFmtId="10" fontId="40" fillId="0" borderId="0" xfId="167" applyNumberFormat="1" applyFont="1" applyFill="1" applyBorder="1" applyAlignment="1" applyProtection="1"/>
    <xf numFmtId="0" fontId="51" fillId="0" borderId="0" xfId="167" applyFont="1" applyBorder="1" applyAlignment="1" applyProtection="1">
      <alignment horizontal="center"/>
    </xf>
    <xf numFmtId="0" fontId="39" fillId="0" borderId="0" xfId="167" applyFont="1" applyBorder="1" applyAlignment="1" applyProtection="1">
      <alignment horizontal="center" vertical="center"/>
    </xf>
    <xf numFmtId="0" fontId="39" fillId="20" borderId="55" xfId="167" applyFont="1" applyFill="1" applyBorder="1" applyAlignment="1" applyProtection="1">
      <alignment horizontal="center"/>
    </xf>
    <xf numFmtId="0" fontId="39" fillId="0" borderId="71" xfId="167" applyFont="1" applyFill="1" applyBorder="1" applyAlignment="1" applyProtection="1">
      <alignment horizontal="center"/>
    </xf>
    <xf numFmtId="0" fontId="39" fillId="0" borderId="72" xfId="167" applyFont="1" applyFill="1" applyBorder="1" applyAlignment="1" applyProtection="1">
      <alignment horizontal="center" vertical="center"/>
    </xf>
    <xf numFmtId="0" fontId="39" fillId="0" borderId="0" xfId="167" applyFont="1" applyFill="1" applyBorder="1" applyAlignment="1" applyProtection="1">
      <alignment horizontal="center" vertical="center"/>
    </xf>
    <xf numFmtId="0" fontId="47" fillId="0" borderId="0" xfId="167" applyFill="1" applyProtection="1"/>
    <xf numFmtId="4" fontId="3" fillId="0" borderId="0" xfId="167" applyNumberFormat="1" applyFont="1" applyBorder="1" applyProtection="1"/>
    <xf numFmtId="0" fontId="3" fillId="0" borderId="51" xfId="167" applyFont="1" applyBorder="1" applyProtection="1"/>
    <xf numFmtId="0" fontId="3" fillId="0" borderId="52" xfId="167" applyFont="1" applyBorder="1" applyProtection="1"/>
    <xf numFmtId="0" fontId="3" fillId="0" borderId="0" xfId="167" applyFont="1" applyBorder="1" applyProtection="1"/>
    <xf numFmtId="4" fontId="39" fillId="0" borderId="0" xfId="167" applyNumberFormat="1" applyFont="1" applyBorder="1" applyProtection="1"/>
    <xf numFmtId="0" fontId="51" fillId="0" borderId="0" xfId="167" applyFont="1" applyProtection="1"/>
    <xf numFmtId="10" fontId="39" fillId="0" borderId="46" xfId="167" applyNumberFormat="1" applyFont="1" applyBorder="1" applyProtection="1"/>
    <xf numFmtId="10" fontId="39" fillId="0" borderId="47" xfId="167" applyNumberFormat="1" applyFont="1" applyBorder="1" applyProtection="1"/>
    <xf numFmtId="10" fontId="39" fillId="0" borderId="0" xfId="167" applyNumberFormat="1" applyFont="1" applyBorder="1" applyProtection="1"/>
    <xf numFmtId="0" fontId="0" fillId="0" borderId="0" xfId="0" applyFill="1" applyProtection="1"/>
    <xf numFmtId="44" fontId="17" fillId="0" borderId="15" xfId="90" applyFont="1" applyBorder="1" applyProtection="1"/>
    <xf numFmtId="44" fontId="17" fillId="0" borderId="14" xfId="90" applyFont="1" applyBorder="1" applyProtection="1"/>
    <xf numFmtId="44" fontId="17" fillId="0" borderId="6" xfId="90" applyFont="1" applyBorder="1" applyAlignment="1" applyProtection="1">
      <alignment horizontal="fill"/>
    </xf>
    <xf numFmtId="44" fontId="17" fillId="0" borderId="13" xfId="90" applyFont="1" applyBorder="1" applyAlignment="1" applyProtection="1">
      <alignment horizontal="fill"/>
    </xf>
    <xf numFmtId="44" fontId="13" fillId="0" borderId="2" xfId="90" applyFont="1" applyBorder="1" applyProtection="1"/>
    <xf numFmtId="44" fontId="13" fillId="0" borderId="11" xfId="90" applyFont="1" applyBorder="1" applyProtection="1"/>
    <xf numFmtId="44" fontId="3" fillId="18" borderId="51" xfId="90" applyFont="1" applyFill="1" applyBorder="1" applyAlignment="1" applyProtection="1">
      <protection locked="0"/>
    </xf>
    <xf numFmtId="44" fontId="3" fillId="0" borderId="51" xfId="90" applyFont="1" applyFill="1" applyBorder="1" applyAlignment="1" applyProtection="1"/>
    <xf numFmtId="44" fontId="39" fillId="0" borderId="51" xfId="90" applyFont="1" applyFill="1" applyBorder="1" applyAlignment="1" applyProtection="1"/>
    <xf numFmtId="44" fontId="39" fillId="0" borderId="51" xfId="90" applyFont="1" applyBorder="1" applyAlignment="1" applyProtection="1">
      <alignment horizontal="center"/>
    </xf>
    <xf numFmtId="44" fontId="39" fillId="0" borderId="48" xfId="90" applyFont="1" applyFill="1" applyBorder="1" applyAlignment="1" applyProtection="1">
      <alignment horizontal="right"/>
    </xf>
    <xf numFmtId="44" fontId="39" fillId="0" borderId="51" xfId="90" applyFont="1" applyFill="1" applyBorder="1" applyAlignment="1" applyProtection="1">
      <alignment horizontal="right"/>
    </xf>
    <xf numFmtId="44" fontId="39" fillId="0" borderId="60" xfId="90" applyFont="1" applyBorder="1" applyAlignment="1" applyProtection="1">
      <alignment horizontal="center"/>
    </xf>
    <xf numFmtId="44" fontId="39" fillId="20" borderId="62" xfId="90" applyFont="1" applyFill="1" applyBorder="1" applyAlignment="1" applyProtection="1"/>
    <xf numFmtId="44" fontId="39" fillId="0" borderId="48" xfId="90" applyFont="1" applyBorder="1" applyAlignment="1" applyProtection="1">
      <alignment horizontal="center"/>
    </xf>
    <xf numFmtId="44" fontId="39" fillId="0" borderId="49" xfId="90" applyFont="1" applyBorder="1" applyAlignment="1" applyProtection="1">
      <alignment horizontal="center"/>
    </xf>
    <xf numFmtId="44" fontId="39" fillId="0" borderId="51" xfId="90" applyFont="1" applyBorder="1" applyProtection="1"/>
    <xf numFmtId="44" fontId="17" fillId="19" borderId="16" xfId="90" applyFont="1" applyFill="1" applyBorder="1" applyProtection="1">
      <protection locked="0"/>
    </xf>
    <xf numFmtId="44" fontId="17" fillId="19" borderId="12" xfId="90" applyFont="1" applyFill="1" applyBorder="1" applyProtection="1">
      <protection locked="0"/>
    </xf>
    <xf numFmtId="44" fontId="17" fillId="19" borderId="6" xfId="90" applyFont="1" applyFill="1" applyBorder="1" applyProtection="1">
      <protection locked="0"/>
    </xf>
    <xf numFmtId="44" fontId="17" fillId="19" borderId="13" xfId="90" applyFont="1" applyFill="1" applyBorder="1" applyProtection="1">
      <protection locked="0"/>
    </xf>
    <xf numFmtId="44" fontId="11" fillId="19" borderId="7" xfId="90" applyFont="1" applyFill="1" applyBorder="1" applyProtection="1">
      <protection locked="0"/>
    </xf>
    <xf numFmtId="44" fontId="11" fillId="19" borderId="9" xfId="90" applyFont="1" applyFill="1" applyBorder="1" applyProtection="1">
      <protection locked="0"/>
    </xf>
    <xf numFmtId="44" fontId="11" fillId="19" borderId="8" xfId="90" applyFont="1" applyFill="1" applyBorder="1" applyProtection="1">
      <protection locked="0"/>
    </xf>
    <xf numFmtId="44" fontId="11" fillId="0" borderId="7" xfId="90" applyFont="1" applyBorder="1" applyProtection="1"/>
    <xf numFmtId="44" fontId="11" fillId="0" borderId="3" xfId="90" applyFont="1" applyBorder="1" applyProtection="1"/>
    <xf numFmtId="44" fontId="10" fillId="0" borderId="11" xfId="90" applyFont="1" applyBorder="1" applyProtection="1"/>
    <xf numFmtId="44" fontId="17" fillId="19" borderId="7" xfId="90" applyFont="1" applyFill="1" applyBorder="1" applyProtection="1">
      <protection locked="0"/>
    </xf>
    <xf numFmtId="44" fontId="10" fillId="0" borderId="2" xfId="90" applyFont="1" applyBorder="1" applyProtection="1"/>
    <xf numFmtId="44" fontId="11" fillId="19" borderId="13" xfId="90" applyFont="1" applyFill="1" applyBorder="1" applyProtection="1">
      <protection locked="0"/>
    </xf>
    <xf numFmtId="44" fontId="11" fillId="19" borderId="6" xfId="90" applyFont="1" applyFill="1" applyBorder="1" applyProtection="1">
      <protection locked="0"/>
    </xf>
    <xf numFmtId="44" fontId="44" fillId="19" borderId="7" xfId="90" applyFont="1" applyFill="1" applyBorder="1" applyProtection="1">
      <protection locked="0"/>
    </xf>
    <xf numFmtId="44" fontId="45" fillId="19" borderId="7" xfId="90" applyFont="1" applyFill="1" applyBorder="1" applyProtection="1">
      <protection locked="0"/>
    </xf>
    <xf numFmtId="44" fontId="44" fillId="19" borderId="9" xfId="90" applyFont="1" applyFill="1" applyBorder="1" applyProtection="1">
      <protection locked="0"/>
    </xf>
    <xf numFmtId="44" fontId="45" fillId="19" borderId="9" xfId="90" applyFont="1" applyFill="1" applyBorder="1" applyProtection="1">
      <protection locked="0"/>
    </xf>
    <xf numFmtId="44" fontId="44" fillId="19" borderId="8" xfId="90" applyFont="1" applyFill="1" applyBorder="1" applyProtection="1">
      <protection locked="0"/>
    </xf>
    <xf numFmtId="44" fontId="45" fillId="19" borderId="8" xfId="90" applyFont="1" applyFill="1" applyBorder="1" applyProtection="1">
      <protection locked="0"/>
    </xf>
    <xf numFmtId="4" fontId="37" fillId="0" borderId="0" xfId="167" applyNumberFormat="1" applyFont="1" applyBorder="1" applyAlignment="1" applyProtection="1"/>
    <xf numFmtId="4" fontId="37" fillId="0" borderId="0" xfId="167" applyNumberFormat="1" applyFont="1" applyFill="1" applyBorder="1" applyAlignment="1" applyProtection="1"/>
    <xf numFmtId="4" fontId="50" fillId="0" borderId="0" xfId="167" applyNumberFormat="1" applyFont="1" applyBorder="1" applyAlignment="1" applyProtection="1">
      <alignment horizontal="center"/>
    </xf>
    <xf numFmtId="0" fontId="37" fillId="0" borderId="0" xfId="167" applyFont="1" applyProtection="1"/>
    <xf numFmtId="0" fontId="52" fillId="0" borderId="0" xfId="167" applyFont="1" applyBorder="1" applyAlignment="1" applyProtection="1">
      <alignment horizontal="center"/>
    </xf>
    <xf numFmtId="4" fontId="39" fillId="20" borderId="45" xfId="167" applyNumberFormat="1" applyFont="1" applyFill="1" applyBorder="1" applyAlignment="1" applyProtection="1">
      <alignment horizontal="center" vertical="center" wrapText="1"/>
    </xf>
    <xf numFmtId="167" fontId="11" fillId="19" borderId="11" xfId="0" applyNumberFormat="1" applyFont="1" applyFill="1" applyBorder="1" applyProtection="1">
      <protection locked="0"/>
    </xf>
    <xf numFmtId="9" fontId="39" fillId="20" borderId="45" xfId="166" applyFont="1" applyFill="1" applyBorder="1" applyAlignment="1" applyProtection="1">
      <alignment horizontal="right"/>
    </xf>
    <xf numFmtId="4" fontId="3" fillId="0" borderId="44" xfId="167" applyNumberFormat="1" applyFont="1" applyBorder="1" applyAlignment="1" applyProtection="1"/>
    <xf numFmtId="44" fontId="3" fillId="0" borderId="71" xfId="90" applyFont="1" applyFill="1" applyBorder="1" applyAlignment="1" applyProtection="1"/>
    <xf numFmtId="17" fontId="10" fillId="0" borderId="3" xfId="0" applyNumberFormat="1" applyFont="1" applyBorder="1" applyAlignment="1" applyProtection="1">
      <alignment horizontal="center" vertical="center" wrapText="1"/>
    </xf>
    <xf numFmtId="0" fontId="44" fillId="19" borderId="7" xfId="0" applyFont="1" applyFill="1" applyBorder="1" applyProtection="1">
      <protection locked="0"/>
    </xf>
    <xf numFmtId="0" fontId="44" fillId="19" borderId="9" xfId="0" applyFont="1" applyFill="1" applyBorder="1" applyProtection="1">
      <protection locked="0"/>
    </xf>
    <xf numFmtId="0" fontId="44" fillId="19" borderId="8" xfId="0" applyFont="1" applyFill="1" applyBorder="1" applyProtection="1">
      <protection locked="0"/>
    </xf>
    <xf numFmtId="44" fontId="43" fillId="0" borderId="0" xfId="0" applyNumberFormat="1" applyFont="1" applyProtection="1"/>
    <xf numFmtId="44" fontId="39" fillId="18" borderId="45" xfId="90" applyFont="1" applyFill="1" applyBorder="1" applyAlignment="1" applyProtection="1"/>
    <xf numFmtId="4" fontId="39" fillId="0" borderId="53" xfId="167" applyNumberFormat="1" applyFont="1" applyBorder="1" applyAlignment="1" applyProtection="1">
      <alignment horizontal="left"/>
    </xf>
    <xf numFmtId="4" fontId="39" fillId="0" borderId="43" xfId="167" applyNumberFormat="1" applyFont="1" applyFill="1" applyBorder="1" applyAlignment="1" applyProtection="1">
      <alignment horizontal="center"/>
    </xf>
    <xf numFmtId="4" fontId="39" fillId="0" borderId="43" xfId="167" applyNumberFormat="1" applyFont="1" applyBorder="1" applyAlignment="1" applyProtection="1">
      <alignment horizontal="center"/>
    </xf>
    <xf numFmtId="4" fontId="39" fillId="0" borderId="58" xfId="167" applyNumberFormat="1" applyFont="1" applyBorder="1" applyAlignment="1" applyProtection="1">
      <alignment horizontal="center"/>
    </xf>
    <xf numFmtId="44" fontId="39" fillId="0" borderId="88" xfId="90" applyFont="1" applyBorder="1" applyAlignment="1" applyProtection="1">
      <alignment horizontal="center"/>
    </xf>
    <xf numFmtId="4" fontId="3" fillId="0" borderId="89" xfId="167" applyNumberFormat="1" applyFont="1" applyBorder="1" applyAlignment="1" applyProtection="1"/>
    <xf numFmtId="44" fontId="39" fillId="0" borderId="52" xfId="90" applyFont="1" applyBorder="1" applyAlignment="1" applyProtection="1">
      <alignment horizontal="center"/>
    </xf>
    <xf numFmtId="0" fontId="22" fillId="0" borderId="0" xfId="168" applyProtection="1">
      <protection hidden="1"/>
    </xf>
    <xf numFmtId="0" fontId="27" fillId="0" borderId="0" xfId="168" applyFont="1" applyProtection="1">
      <protection hidden="1"/>
    </xf>
    <xf numFmtId="0" fontId="22" fillId="0" borderId="0" xfId="168" applyAlignment="1" applyProtection="1">
      <alignment horizontal="center"/>
      <protection hidden="1"/>
    </xf>
    <xf numFmtId="0" fontId="41" fillId="0" borderId="0" xfId="168" applyFont="1" applyProtection="1">
      <protection hidden="1"/>
    </xf>
    <xf numFmtId="0" fontId="27" fillId="0" borderId="0" xfId="168" applyFont="1" applyAlignment="1" applyProtection="1">
      <alignment horizontal="center"/>
      <protection hidden="1"/>
    </xf>
    <xf numFmtId="176" fontId="27" fillId="0" borderId="0" xfId="168" applyNumberFormat="1" applyFont="1" applyProtection="1">
      <protection hidden="1"/>
    </xf>
    <xf numFmtId="43" fontId="27" fillId="0" borderId="0" xfId="169" applyFont="1" applyProtection="1">
      <protection hidden="1"/>
    </xf>
    <xf numFmtId="177" fontId="22" fillId="0" borderId="0" xfId="168" applyNumberFormat="1" applyProtection="1">
      <protection hidden="1"/>
    </xf>
    <xf numFmtId="178" fontId="22" fillId="0" borderId="0" xfId="168" applyNumberFormat="1" applyProtection="1">
      <protection hidden="1"/>
    </xf>
    <xf numFmtId="0" fontId="22" fillId="0" borderId="0" xfId="168"/>
    <xf numFmtId="0" fontId="46" fillId="0" borderId="0" xfId="168" applyFont="1" applyProtection="1">
      <protection hidden="1"/>
    </xf>
    <xf numFmtId="0" fontId="34" fillId="0" borderId="0" xfId="168" applyFont="1" applyProtection="1">
      <protection hidden="1"/>
    </xf>
    <xf numFmtId="0" fontId="34" fillId="0" borderId="0" xfId="168" applyFont="1" applyAlignment="1" applyProtection="1">
      <alignment horizontal="center"/>
      <protection hidden="1"/>
    </xf>
    <xf numFmtId="0" fontId="41" fillId="0" borderId="0" xfId="168" applyNumberFormat="1" applyFont="1" applyProtection="1">
      <protection hidden="1"/>
    </xf>
    <xf numFmtId="43" fontId="41" fillId="0" borderId="0" xfId="169" applyFont="1" applyProtection="1">
      <protection hidden="1"/>
    </xf>
    <xf numFmtId="0" fontId="56" fillId="0" borderId="0" xfId="168" applyFont="1" applyProtection="1">
      <protection hidden="1"/>
    </xf>
    <xf numFmtId="0" fontId="32" fillId="0" borderId="0" xfId="168" applyFont="1" applyAlignment="1" applyProtection="1">
      <alignment horizontal="center" vertical="center"/>
      <protection hidden="1"/>
    </xf>
    <xf numFmtId="0" fontId="27" fillId="0" borderId="90" xfId="168" applyFont="1" applyBorder="1" applyAlignment="1" applyProtection="1">
      <alignment horizontal="center" vertical="center"/>
      <protection hidden="1"/>
    </xf>
    <xf numFmtId="0" fontId="28" fillId="0" borderId="0" xfId="168" applyFont="1" applyAlignment="1" applyProtection="1">
      <alignment vertical="center"/>
      <protection hidden="1"/>
    </xf>
    <xf numFmtId="0" fontId="57" fillId="0" borderId="0" xfId="168" applyFont="1" applyAlignment="1" applyProtection="1">
      <alignment horizontal="right" vertical="center"/>
      <protection hidden="1"/>
    </xf>
    <xf numFmtId="0" fontId="29" fillId="0" borderId="90" xfId="168" applyFont="1" applyBorder="1" applyAlignment="1" applyProtection="1">
      <alignment horizontal="center" vertical="center"/>
      <protection locked="0"/>
    </xf>
    <xf numFmtId="0" fontId="30" fillId="0" borderId="0" xfId="168" applyFont="1" applyAlignment="1" applyProtection="1">
      <alignment horizontal="center" vertical="center"/>
      <protection hidden="1"/>
    </xf>
    <xf numFmtId="0" fontId="58" fillId="0" borderId="0" xfId="168" applyFont="1" applyAlignment="1" applyProtection="1">
      <alignment horizontal="center"/>
      <protection hidden="1"/>
    </xf>
    <xf numFmtId="0" fontId="56" fillId="0" borderId="0" xfId="168" applyFont="1" applyAlignment="1" applyProtection="1">
      <alignment horizontal="center" vertical="center"/>
      <protection hidden="1"/>
    </xf>
    <xf numFmtId="0" fontId="32" fillId="0" borderId="0" xfId="168" applyFont="1" applyProtection="1">
      <protection hidden="1"/>
    </xf>
    <xf numFmtId="0" fontId="30" fillId="0" borderId="0" xfId="168" applyFont="1" applyProtection="1">
      <protection hidden="1"/>
    </xf>
    <xf numFmtId="0" fontId="30" fillId="0" borderId="0" xfId="168" applyFont="1" applyAlignment="1" applyProtection="1">
      <alignment horizontal="left" vertical="center"/>
      <protection hidden="1"/>
    </xf>
    <xf numFmtId="0" fontId="57" fillId="0" borderId="0" xfId="168" applyFont="1" applyAlignment="1" applyProtection="1">
      <alignment horizontal="left" vertical="center"/>
      <protection hidden="1"/>
    </xf>
    <xf numFmtId="176" fontId="27" fillId="0" borderId="90" xfId="168" applyNumberFormat="1" applyFont="1" applyBorder="1" applyProtection="1">
      <protection hidden="1"/>
    </xf>
    <xf numFmtId="43" fontId="30" fillId="0" borderId="0" xfId="169" applyFont="1" applyAlignment="1" applyProtection="1">
      <alignment horizontal="center" vertical="center"/>
      <protection hidden="1"/>
    </xf>
    <xf numFmtId="0" fontId="56" fillId="21" borderId="90" xfId="168" applyFont="1" applyFill="1" applyBorder="1" applyAlignment="1" applyProtection="1">
      <alignment horizontal="center" vertical="center"/>
      <protection hidden="1"/>
    </xf>
    <xf numFmtId="176" fontId="28" fillId="0" borderId="90" xfId="168" applyNumberFormat="1" applyFont="1" applyBorder="1" applyAlignment="1" applyProtection="1">
      <alignment vertical="center"/>
      <protection hidden="1"/>
    </xf>
    <xf numFmtId="0" fontId="28" fillId="0" borderId="0" xfId="168" applyFont="1" applyAlignment="1" applyProtection="1">
      <alignment horizontal="center"/>
      <protection hidden="1"/>
    </xf>
    <xf numFmtId="0" fontId="28" fillId="0" borderId="0" xfId="168" applyFont="1" applyAlignment="1" applyProtection="1">
      <alignment horizontal="left"/>
      <protection hidden="1"/>
    </xf>
    <xf numFmtId="0" fontId="34" fillId="0" borderId="0" xfId="0" applyFont="1" applyProtection="1"/>
    <xf numFmtId="44" fontId="32" fillId="22" borderId="22" xfId="90" applyFont="1" applyFill="1" applyBorder="1" applyProtection="1"/>
    <xf numFmtId="167" fontId="32" fillId="22" borderId="25" xfId="0" applyNumberFormat="1" applyFont="1" applyFill="1" applyBorder="1" applyProtection="1"/>
    <xf numFmtId="44" fontId="32" fillId="23" borderId="22" xfId="90" applyFont="1" applyFill="1" applyBorder="1" applyAlignment="1" applyProtection="1">
      <alignment horizontal="right"/>
    </xf>
    <xf numFmtId="167" fontId="30" fillId="23" borderId="21" xfId="0" applyNumberFormat="1" applyFont="1" applyFill="1" applyBorder="1" applyProtection="1"/>
    <xf numFmtId="167" fontId="32" fillId="18" borderId="13" xfId="0" applyNumberFormat="1" applyFont="1" applyFill="1" applyBorder="1" applyProtection="1">
      <protection locked="0"/>
    </xf>
    <xf numFmtId="167" fontId="30" fillId="23" borderId="25" xfId="0" applyNumberFormat="1" applyFont="1" applyFill="1" applyBorder="1" applyProtection="1"/>
    <xf numFmtId="0" fontId="0" fillId="0" borderId="0" xfId="0" applyBorder="1" applyProtection="1"/>
    <xf numFmtId="167" fontId="31" fillId="0" borderId="0" xfId="0" applyNumberFormat="1" applyFont="1" applyFill="1" applyBorder="1" applyAlignment="1" applyProtection="1">
      <alignment horizontal="left"/>
    </xf>
    <xf numFmtId="167" fontId="61" fillId="0" borderId="0" xfId="0" applyNumberFormat="1" applyFont="1" applyFill="1" applyProtection="1"/>
    <xf numFmtId="0" fontId="62" fillId="0" borderId="0" xfId="0" applyFont="1"/>
    <xf numFmtId="0" fontId="62" fillId="0" borderId="0" xfId="0" applyFont="1" applyFill="1"/>
    <xf numFmtId="44" fontId="63" fillId="0" borderId="22" xfId="90" applyFont="1" applyFill="1" applyBorder="1"/>
    <xf numFmtId="0" fontId="64" fillId="0" borderId="22" xfId="0" applyFont="1" applyFill="1" applyBorder="1" applyAlignment="1">
      <alignment horizontal="center" vertical="center"/>
    </xf>
    <xf numFmtId="44" fontId="62" fillId="0" borderId="11" xfId="90" applyFont="1" applyFill="1" applyBorder="1"/>
    <xf numFmtId="44" fontId="62" fillId="0" borderId="13" xfId="90" applyFont="1" applyFill="1" applyBorder="1"/>
    <xf numFmtId="0" fontId="65" fillId="0" borderId="12" xfId="0" applyFont="1" applyFill="1" applyBorder="1" applyProtection="1"/>
    <xf numFmtId="44" fontId="62" fillId="0" borderId="14" xfId="90" applyFont="1" applyFill="1" applyBorder="1"/>
    <xf numFmtId="0" fontId="65" fillId="0" borderId="11" xfId="0" applyFont="1" applyFill="1" applyBorder="1" applyProtection="1"/>
    <xf numFmtId="180" fontId="60" fillId="0" borderId="21" xfId="0" applyNumberFormat="1" applyFont="1" applyFill="1" applyBorder="1" applyAlignment="1" applyProtection="1">
      <alignment horizontal="center" vertical="center"/>
    </xf>
    <xf numFmtId="180" fontId="60" fillId="0" borderId="91" xfId="0" applyNumberFormat="1" applyFont="1" applyFill="1" applyBorder="1" applyAlignment="1" applyProtection="1">
      <alignment horizontal="center" vertical="center"/>
    </xf>
    <xf numFmtId="0" fontId="60" fillId="0" borderId="12" xfId="0" applyFont="1" applyFill="1" applyBorder="1" applyAlignment="1" applyProtection="1">
      <alignment vertical="center" wrapText="1"/>
    </xf>
    <xf numFmtId="0" fontId="60" fillId="0" borderId="0" xfId="0" applyFont="1" applyFill="1"/>
    <xf numFmtId="0" fontId="62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/>
    </xf>
    <xf numFmtId="0" fontId="67" fillId="0" borderId="11" xfId="0" applyFont="1" applyBorder="1" applyAlignment="1" applyProtection="1">
      <alignment horizontal="center" vertical="center" wrapText="1"/>
    </xf>
    <xf numFmtId="43" fontId="0" fillId="0" borderId="0" xfId="169" applyFont="1" applyFill="1" applyProtection="1"/>
    <xf numFmtId="43" fontId="11" fillId="0" borderId="0" xfId="169" applyFont="1" applyFill="1" applyBorder="1" applyProtection="1"/>
    <xf numFmtId="0" fontId="14" fillId="0" borderId="0" xfId="0" applyFont="1" applyFill="1" applyBorder="1" applyProtection="1"/>
    <xf numFmtId="43" fontId="14" fillId="0" borderId="0" xfId="169" applyFont="1" applyFill="1" applyBorder="1" applyProtection="1"/>
    <xf numFmtId="43" fontId="11" fillId="0" borderId="5" xfId="169" applyFont="1" applyFill="1" applyBorder="1" applyProtection="1"/>
    <xf numFmtId="43" fontId="17" fillId="0" borderId="0" xfId="169" applyFont="1" applyFill="1" applyBorder="1" applyProtection="1"/>
    <xf numFmtId="43" fontId="17" fillId="0" borderId="0" xfId="169" applyFont="1" applyFill="1" applyBorder="1" applyAlignment="1" applyProtection="1">
      <alignment horizontal="fill"/>
    </xf>
    <xf numFmtId="167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43" fontId="11" fillId="0" borderId="0" xfId="169" applyFont="1" applyFill="1" applyBorder="1" applyProtection="1">
      <protection locked="0"/>
    </xf>
    <xf numFmtId="43" fontId="17" fillId="0" borderId="0" xfId="169" applyFont="1" applyFill="1" applyBorder="1" applyProtection="1">
      <protection locked="0"/>
    </xf>
    <xf numFmtId="0" fontId="11" fillId="0" borderId="0" xfId="0" quotePrefix="1" applyFont="1" applyFill="1" applyBorder="1" applyAlignment="1" applyProtection="1">
      <alignment horizontal="left" vertical="center"/>
    </xf>
    <xf numFmtId="43" fontId="14" fillId="0" borderId="0" xfId="169" applyFont="1" applyFill="1" applyProtection="1"/>
    <xf numFmtId="0" fontId="11" fillId="0" borderId="6" xfId="0" applyFont="1" applyFill="1" applyBorder="1" applyProtection="1"/>
    <xf numFmtId="43" fontId="17" fillId="0" borderId="5" xfId="169" applyFont="1" applyFill="1" applyBorder="1" applyProtection="1"/>
    <xf numFmtId="43" fontId="11" fillId="0" borderId="4" xfId="169" applyFont="1" applyFill="1" applyBorder="1" applyProtection="1"/>
    <xf numFmtId="43" fontId="17" fillId="0" borderId="4" xfId="169" applyFont="1" applyFill="1" applyBorder="1" applyProtection="1"/>
    <xf numFmtId="43" fontId="11" fillId="0" borderId="4" xfId="169" quotePrefix="1" applyFont="1" applyFill="1" applyBorder="1" applyAlignment="1" applyProtection="1">
      <alignment horizontal="right"/>
    </xf>
    <xf numFmtId="43" fontId="11" fillId="0" borderId="0" xfId="169" quotePrefix="1" applyFont="1" applyFill="1" applyBorder="1" applyAlignment="1" applyProtection="1">
      <alignment horizontal="right"/>
    </xf>
    <xf numFmtId="167" fontId="11" fillId="0" borderId="0" xfId="0" quotePrefix="1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180" fontId="14" fillId="0" borderId="0" xfId="0" applyNumberFormat="1" applyFont="1" applyFill="1" applyBorder="1" applyProtection="1"/>
    <xf numFmtId="180" fontId="60" fillId="0" borderId="5" xfId="169" applyNumberFormat="1" applyFont="1" applyFill="1" applyBorder="1" applyAlignment="1" applyProtection="1">
      <alignment horizontal="center" vertical="center"/>
    </xf>
    <xf numFmtId="180" fontId="11" fillId="0" borderId="0" xfId="0" applyNumberFormat="1" applyFont="1" applyFill="1" applyBorder="1" applyProtection="1"/>
    <xf numFmtId="0" fontId="10" fillId="0" borderId="0" xfId="0" applyFont="1" applyFill="1" applyProtection="1"/>
    <xf numFmtId="0" fontId="60" fillId="25" borderId="17" xfId="0" applyFont="1" applyFill="1" applyBorder="1" applyAlignment="1" applyProtection="1">
      <alignment horizontal="center" vertical="center"/>
    </xf>
    <xf numFmtId="0" fontId="60" fillId="26" borderId="21" xfId="0" applyFont="1" applyFill="1" applyBorder="1" applyAlignment="1" applyProtection="1">
      <alignment horizontal="center" vertical="center"/>
    </xf>
    <xf numFmtId="0" fontId="60" fillId="27" borderId="21" xfId="0" applyFont="1" applyFill="1" applyBorder="1" applyAlignment="1" applyProtection="1">
      <alignment horizontal="center" vertical="center"/>
    </xf>
    <xf numFmtId="0" fontId="60" fillId="27" borderId="91" xfId="0" applyFont="1" applyFill="1" applyBorder="1" applyAlignment="1" applyProtection="1">
      <alignment horizontal="center" vertical="center"/>
    </xf>
    <xf numFmtId="0" fontId="60" fillId="0" borderId="0" xfId="0" applyFont="1"/>
    <xf numFmtId="0" fontId="70" fillId="0" borderId="0" xfId="0" applyFont="1" applyFill="1" applyProtection="1"/>
    <xf numFmtId="0" fontId="70" fillId="0" borderId="0" xfId="0" applyFont="1" applyFill="1" applyBorder="1" applyProtection="1"/>
    <xf numFmtId="43" fontId="68" fillId="28" borderId="3" xfId="169" quotePrefix="1" applyFont="1" applyFill="1" applyBorder="1" applyAlignment="1" applyProtection="1">
      <alignment horizontal="right"/>
    </xf>
    <xf numFmtId="43" fontId="68" fillId="28" borderId="10" xfId="169" quotePrefix="1" applyFont="1" applyFill="1" applyBorder="1" applyAlignment="1" applyProtection="1">
      <alignment horizontal="right"/>
    </xf>
    <xf numFmtId="43" fontId="68" fillId="28" borderId="2" xfId="169" quotePrefix="1" applyFont="1" applyFill="1" applyBorder="1" applyAlignment="1" applyProtection="1">
      <alignment horizontal="right"/>
    </xf>
    <xf numFmtId="43" fontId="70" fillId="29" borderId="5" xfId="169" applyFont="1" applyFill="1" applyBorder="1"/>
    <xf numFmtId="43" fontId="70" fillId="29" borderId="15" xfId="169" applyFont="1" applyFill="1" applyBorder="1"/>
    <xf numFmtId="43" fontId="72" fillId="0" borderId="0" xfId="169" quotePrefix="1" applyFont="1" applyFill="1" applyBorder="1" applyAlignment="1" applyProtection="1">
      <alignment horizontal="right"/>
    </xf>
    <xf numFmtId="43" fontId="72" fillId="0" borderId="6" xfId="169" quotePrefix="1" applyFont="1" applyFill="1" applyBorder="1" applyAlignment="1" applyProtection="1">
      <alignment horizontal="right"/>
    </xf>
    <xf numFmtId="43" fontId="70" fillId="29" borderId="0" xfId="169" applyFont="1" applyFill="1" applyBorder="1" applyProtection="1">
      <protection locked="0"/>
    </xf>
    <xf numFmtId="43" fontId="70" fillId="29" borderId="6" xfId="169" applyFont="1" applyFill="1" applyBorder="1" applyProtection="1">
      <protection locked="0"/>
    </xf>
    <xf numFmtId="43" fontId="72" fillId="0" borderId="16" xfId="169" quotePrefix="1" applyFont="1" applyFill="1" applyBorder="1" applyAlignment="1" applyProtection="1">
      <alignment horizontal="right"/>
    </xf>
    <xf numFmtId="43" fontId="10" fillId="28" borderId="3" xfId="169" quotePrefix="1" applyFont="1" applyFill="1" applyBorder="1" applyAlignment="1" applyProtection="1">
      <alignment horizontal="right"/>
    </xf>
    <xf numFmtId="43" fontId="10" fillId="28" borderId="10" xfId="169" quotePrefix="1" applyFont="1" applyFill="1" applyBorder="1" applyAlignment="1" applyProtection="1">
      <alignment horizontal="right"/>
    </xf>
    <xf numFmtId="43" fontId="10" fillId="28" borderId="2" xfId="169" quotePrefix="1" applyFont="1" applyFill="1" applyBorder="1" applyAlignment="1" applyProtection="1">
      <alignment horizontal="right"/>
    </xf>
    <xf numFmtId="43" fontId="70" fillId="29" borderId="0" xfId="169" applyFont="1" applyFill="1" applyBorder="1"/>
    <xf numFmtId="43" fontId="70" fillId="29" borderId="6" xfId="169" applyFont="1" applyFill="1" applyBorder="1"/>
    <xf numFmtId="43" fontId="70" fillId="29" borderId="4" xfId="169" applyFont="1" applyFill="1" applyBorder="1"/>
    <xf numFmtId="43" fontId="70" fillId="29" borderId="16" xfId="169" applyFont="1" applyFill="1" applyBorder="1"/>
    <xf numFmtId="43" fontId="70" fillId="29" borderId="5" xfId="169" applyFont="1" applyFill="1" applyBorder="1" applyProtection="1">
      <protection locked="0"/>
    </xf>
    <xf numFmtId="43" fontId="70" fillId="29" borderId="15" xfId="169" applyFont="1" applyFill="1" applyBorder="1" applyProtection="1">
      <protection locked="0"/>
    </xf>
    <xf numFmtId="43" fontId="70" fillId="0" borderId="0" xfId="169" applyFont="1" applyFill="1" applyBorder="1"/>
    <xf numFmtId="43" fontId="70" fillId="29" borderId="4" xfId="169" applyFont="1" applyFill="1" applyBorder="1" applyProtection="1">
      <protection locked="0"/>
    </xf>
    <xf numFmtId="43" fontId="70" fillId="29" borderId="16" xfId="169" applyFont="1" applyFill="1" applyBorder="1" applyProtection="1">
      <protection locked="0"/>
    </xf>
    <xf numFmtId="43" fontId="72" fillId="0" borderId="4" xfId="169" quotePrefix="1" applyFont="1" applyFill="1" applyBorder="1" applyAlignment="1" applyProtection="1">
      <alignment horizontal="right"/>
    </xf>
    <xf numFmtId="43" fontId="11" fillId="29" borderId="0" xfId="169" applyFont="1" applyFill="1" applyBorder="1" applyProtection="1"/>
    <xf numFmtId="43" fontId="11" fillId="29" borderId="0" xfId="169" applyFont="1" applyFill="1" applyBorder="1" applyProtection="1">
      <protection locked="0"/>
    </xf>
    <xf numFmtId="43" fontId="14" fillId="29" borderId="0" xfId="169" applyFont="1" applyFill="1" applyProtection="1"/>
    <xf numFmtId="43" fontId="17" fillId="29" borderId="0" xfId="169" applyFont="1" applyFill="1" applyBorder="1" applyProtection="1">
      <protection locked="0"/>
    </xf>
    <xf numFmtId="43" fontId="14" fillId="29" borderId="0" xfId="169" applyFont="1" applyFill="1" applyBorder="1" applyProtection="1"/>
    <xf numFmtId="43" fontId="11" fillId="29" borderId="15" xfId="169" quotePrefix="1" applyFont="1" applyFill="1" applyBorder="1" applyAlignment="1" applyProtection="1">
      <alignment horizontal="right"/>
    </xf>
    <xf numFmtId="43" fontId="11" fillId="29" borderId="5" xfId="169" quotePrefix="1" applyFont="1" applyFill="1" applyBorder="1" applyAlignment="1" applyProtection="1">
      <alignment horizontal="right"/>
    </xf>
    <xf numFmtId="43" fontId="11" fillId="29" borderId="5" xfId="169" quotePrefix="1" applyFont="1" applyFill="1" applyBorder="1" applyAlignment="1" applyProtection="1">
      <alignment horizontal="right"/>
      <protection locked="0"/>
    </xf>
    <xf numFmtId="43" fontId="17" fillId="29" borderId="5" xfId="169" applyFont="1" applyFill="1" applyBorder="1" applyProtection="1">
      <protection locked="0"/>
    </xf>
    <xf numFmtId="43" fontId="11" fillId="29" borderId="5" xfId="169" applyFont="1" applyFill="1" applyBorder="1" applyProtection="1">
      <protection locked="0"/>
    </xf>
    <xf numFmtId="43" fontId="14" fillId="29" borderId="5" xfId="169" applyFont="1" applyFill="1" applyBorder="1" applyProtection="1"/>
    <xf numFmtId="0" fontId="68" fillId="0" borderId="0" xfId="0" applyFont="1" applyFill="1" applyAlignment="1" applyProtection="1"/>
    <xf numFmtId="43" fontId="10" fillId="0" borderId="12" xfId="169" quotePrefix="1" applyFont="1" applyFill="1" applyBorder="1" applyAlignment="1" applyProtection="1">
      <alignment horizontal="right"/>
    </xf>
    <xf numFmtId="43" fontId="10" fillId="29" borderId="14" xfId="169" quotePrefix="1" applyFont="1" applyFill="1" applyBorder="1" applyAlignment="1" applyProtection="1">
      <alignment horizontal="right"/>
    </xf>
    <xf numFmtId="0" fontId="68" fillId="0" borderId="11" xfId="0" applyFont="1" applyFill="1" applyBorder="1" applyAlignment="1" applyProtection="1">
      <alignment horizontal="center"/>
    </xf>
    <xf numFmtId="43" fontId="10" fillId="0" borderId="13" xfId="169" applyFont="1" applyFill="1" applyBorder="1" applyProtection="1"/>
    <xf numFmtId="43" fontId="10" fillId="29" borderId="13" xfId="169" applyFont="1" applyFill="1" applyBorder="1" applyProtection="1"/>
    <xf numFmtId="43" fontId="11" fillId="29" borderId="15" xfId="169" applyFont="1" applyFill="1" applyBorder="1" applyProtection="1"/>
    <xf numFmtId="43" fontId="11" fillId="29" borderId="5" xfId="169" applyFont="1" applyFill="1" applyBorder="1" applyProtection="1"/>
    <xf numFmtId="0" fontId="14" fillId="0" borderId="10" xfId="0" applyFont="1" applyFill="1" applyBorder="1" applyProtection="1"/>
    <xf numFmtId="43" fontId="11" fillId="31" borderId="2" xfId="169" applyFont="1" applyFill="1" applyBorder="1" applyProtection="1"/>
    <xf numFmtId="43" fontId="11" fillId="29" borderId="6" xfId="169" applyFont="1" applyFill="1" applyBorder="1" applyProtection="1">
      <protection locked="0"/>
    </xf>
    <xf numFmtId="43" fontId="11" fillId="29" borderId="15" xfId="169" applyFont="1" applyFill="1" applyBorder="1" applyProtection="1">
      <protection locked="0"/>
    </xf>
    <xf numFmtId="43" fontId="14" fillId="29" borderId="5" xfId="169" applyFont="1" applyFill="1" applyBorder="1" applyProtection="1">
      <protection locked="0"/>
    </xf>
    <xf numFmtId="43" fontId="11" fillId="31" borderId="10" xfId="169" applyFont="1" applyFill="1" applyBorder="1" applyProtection="1"/>
    <xf numFmtId="43" fontId="10" fillId="31" borderId="11" xfId="169" applyFont="1" applyFill="1" applyBorder="1" applyProtection="1"/>
    <xf numFmtId="43" fontId="10" fillId="31" borderId="3" xfId="169" quotePrefix="1" applyFont="1" applyFill="1" applyBorder="1" applyAlignment="1" applyProtection="1">
      <alignment horizontal="right"/>
    </xf>
    <xf numFmtId="43" fontId="10" fillId="31" borderId="3" xfId="169" applyFont="1" applyFill="1" applyBorder="1" applyProtection="1"/>
    <xf numFmtId="43" fontId="10" fillId="29" borderId="0" xfId="0" applyNumberFormat="1" applyFont="1" applyFill="1" applyBorder="1" applyProtection="1"/>
    <xf numFmtId="43" fontId="72" fillId="29" borderId="6" xfId="169" quotePrefix="1" applyFont="1" applyFill="1" applyBorder="1" applyAlignment="1" applyProtection="1">
      <alignment horizontal="right"/>
    </xf>
    <xf numFmtId="43" fontId="72" fillId="29" borderId="0" xfId="169" quotePrefix="1" applyFont="1" applyFill="1" applyBorder="1" applyAlignment="1" applyProtection="1">
      <alignment horizontal="right"/>
    </xf>
    <xf numFmtId="0" fontId="70" fillId="0" borderId="0" xfId="0" applyFont="1" applyFill="1"/>
    <xf numFmtId="0" fontId="70" fillId="0" borderId="0" xfId="0" applyFont="1" applyFill="1" applyBorder="1"/>
    <xf numFmtId="43" fontId="70" fillId="0" borderId="4" xfId="169" applyFont="1" applyFill="1" applyBorder="1"/>
    <xf numFmtId="0" fontId="70" fillId="0" borderId="4" xfId="0" applyFont="1" applyFill="1" applyBorder="1"/>
    <xf numFmtId="0" fontId="70" fillId="0" borderId="0" xfId="0" applyFont="1" applyFill="1" applyBorder="1" applyProtection="1">
      <protection locked="0"/>
    </xf>
    <xf numFmtId="43" fontId="71" fillId="0" borderId="0" xfId="169" applyFont="1" applyFill="1" applyBorder="1"/>
    <xf numFmtId="0" fontId="71" fillId="0" borderId="0" xfId="0" applyFont="1" applyFill="1" applyBorder="1"/>
    <xf numFmtId="43" fontId="70" fillId="0" borderId="0" xfId="169" applyFont="1" applyFill="1"/>
    <xf numFmtId="0" fontId="68" fillId="0" borderId="11" xfId="0" applyFont="1" applyFill="1" applyBorder="1" applyAlignment="1" applyProtection="1">
      <alignment horizontal="center" vertical="center"/>
    </xf>
    <xf numFmtId="43" fontId="70" fillId="0" borderId="13" xfId="0" applyNumberFormat="1" applyFont="1" applyFill="1" applyBorder="1"/>
    <xf numFmtId="43" fontId="76" fillId="0" borderId="12" xfId="0" applyNumberFormat="1" applyFont="1" applyFill="1" applyBorder="1"/>
    <xf numFmtId="43" fontId="76" fillId="29" borderId="13" xfId="0" applyNumberFormat="1" applyFont="1" applyFill="1" applyBorder="1"/>
    <xf numFmtId="43" fontId="76" fillId="30" borderId="11" xfId="0" applyNumberFormat="1" applyFont="1" applyFill="1" applyBorder="1"/>
    <xf numFmtId="43" fontId="76" fillId="29" borderId="12" xfId="0" applyNumberFormat="1" applyFont="1" applyFill="1" applyBorder="1"/>
    <xf numFmtId="0" fontId="47" fillId="0" borderId="16" xfId="167" applyBorder="1" applyAlignment="1" applyProtection="1">
      <alignment horizontal="left"/>
    </xf>
    <xf numFmtId="0" fontId="47" fillId="0" borderId="83" xfId="167" applyBorder="1" applyAlignment="1" applyProtection="1">
      <alignment horizontal="left"/>
    </xf>
    <xf numFmtId="4" fontId="3" fillId="0" borderId="0" xfId="167" applyNumberFormat="1" applyFont="1" applyFill="1" applyBorder="1" applyAlignment="1" applyProtection="1"/>
    <xf numFmtId="4" fontId="49" fillId="0" borderId="0" xfId="167" applyNumberFormat="1" applyFont="1" applyBorder="1" applyAlignment="1" applyProtection="1"/>
    <xf numFmtId="4" fontId="49" fillId="0" borderId="0" xfId="167" applyNumberFormat="1" applyFont="1" applyBorder="1" applyAlignment="1" applyProtection="1">
      <alignment horizontal="center"/>
    </xf>
    <xf numFmtId="14" fontId="49" fillId="18" borderId="0" xfId="167" applyNumberFormat="1" applyFont="1" applyFill="1" applyBorder="1" applyAlignment="1" applyProtection="1">
      <protection locked="0"/>
    </xf>
    <xf numFmtId="4" fontId="3" fillId="0" borderId="0" xfId="167" applyNumberFormat="1" applyFont="1" applyBorder="1" applyAlignment="1" applyProtection="1"/>
    <xf numFmtId="4" fontId="48" fillId="0" borderId="0" xfId="167" applyNumberFormat="1" applyFont="1" applyBorder="1" applyAlignment="1" applyProtection="1">
      <alignment horizontal="center"/>
    </xf>
    <xf numFmtId="4" fontId="39" fillId="0" borderId="0" xfId="167" applyNumberFormat="1" applyFont="1" applyFill="1" applyBorder="1" applyAlignment="1" applyProtection="1">
      <alignment horizontal="center"/>
    </xf>
    <xf numFmtId="4" fontId="39" fillId="20" borderId="0" xfId="167" applyNumberFormat="1" applyFont="1" applyFill="1" applyBorder="1" applyAlignment="1" applyProtection="1">
      <alignment horizontal="center"/>
    </xf>
    <xf numFmtId="4" fontId="40" fillId="20" borderId="0" xfId="167" applyNumberFormat="1" applyFont="1" applyFill="1" applyBorder="1" applyAlignment="1" applyProtection="1">
      <alignment horizontal="center"/>
    </xf>
    <xf numFmtId="4" fontId="39" fillId="0" borderId="0" xfId="167" applyNumberFormat="1" applyFont="1" applyBorder="1" applyAlignment="1" applyProtection="1"/>
    <xf numFmtId="4" fontId="39" fillId="0" borderId="0" xfId="167" applyNumberFormat="1" applyFont="1" applyBorder="1" applyAlignment="1" applyProtection="1">
      <alignment horizontal="center"/>
    </xf>
    <xf numFmtId="10" fontId="39" fillId="0" borderId="0" xfId="167" applyNumberFormat="1" applyFont="1" applyBorder="1" applyAlignment="1" applyProtection="1"/>
    <xf numFmtId="4" fontId="39" fillId="0" borderId="0" xfId="167" applyNumberFormat="1" applyFont="1" applyFill="1" applyBorder="1" applyAlignment="1" applyProtection="1"/>
    <xf numFmtId="4" fontId="3" fillId="18" borderId="0" xfId="0" applyNumberFormat="1" applyFont="1" applyFill="1" applyBorder="1" applyAlignment="1" applyProtection="1">
      <protection locked="0"/>
    </xf>
    <xf numFmtId="4" fontId="3" fillId="18" borderId="0" xfId="0" applyNumberFormat="1" applyFont="1" applyFill="1" applyBorder="1" applyAlignment="1" applyProtection="1">
      <alignment horizontal="center"/>
      <protection locked="0"/>
    </xf>
    <xf numFmtId="44" fontId="3" fillId="18" borderId="0" xfId="90" applyFont="1" applyFill="1" applyBorder="1" applyAlignment="1" applyProtection="1">
      <alignment horizontal="right"/>
      <protection locked="0"/>
    </xf>
    <xf numFmtId="44" fontId="3" fillId="0" borderId="0" xfId="90" applyFont="1" applyBorder="1" applyAlignment="1" applyProtection="1"/>
    <xf numFmtId="44" fontId="3" fillId="18" borderId="0" xfId="90" applyFont="1" applyFill="1" applyBorder="1" applyAlignment="1" applyProtection="1">
      <protection locked="0"/>
    </xf>
    <xf numFmtId="44" fontId="3" fillId="0" borderId="0" xfId="90" applyFont="1" applyFill="1" applyBorder="1" applyAlignment="1" applyProtection="1"/>
    <xf numFmtId="10" fontId="3" fillId="0" borderId="0" xfId="167" applyNumberFormat="1" applyFont="1" applyBorder="1" applyAlignment="1" applyProtection="1"/>
    <xf numFmtId="4" fontId="3" fillId="18" borderId="0" xfId="167" applyNumberFormat="1" applyFont="1" applyFill="1" applyBorder="1" applyAlignment="1" applyProtection="1">
      <protection locked="0"/>
    </xf>
    <xf numFmtId="4" fontId="3" fillId="18" borderId="0" xfId="167" applyNumberFormat="1" applyFont="1" applyFill="1" applyBorder="1" applyAlignment="1" applyProtection="1">
      <alignment horizontal="center"/>
      <protection locked="0"/>
    </xf>
    <xf numFmtId="44" fontId="39" fillId="0" borderId="0" xfId="90" applyFont="1" applyBorder="1" applyAlignment="1" applyProtection="1"/>
    <xf numFmtId="44" fontId="39" fillId="0" borderId="0" xfId="90" applyFont="1" applyFill="1" applyBorder="1" applyAlignment="1" applyProtection="1"/>
    <xf numFmtId="4" fontId="3" fillId="0" borderId="0" xfId="167" applyNumberFormat="1" applyFont="1" applyBorder="1" applyAlignment="1" applyProtection="1">
      <alignment horizontal="center"/>
    </xf>
    <xf numFmtId="4" fontId="39" fillId="18" borderId="0" xfId="167" applyNumberFormat="1" applyFont="1" applyFill="1" applyBorder="1" applyAlignment="1" applyProtection="1">
      <protection locked="0"/>
    </xf>
    <xf numFmtId="4" fontId="39" fillId="18" borderId="0" xfId="167" applyNumberFormat="1" applyFont="1" applyFill="1" applyBorder="1" applyAlignment="1" applyProtection="1">
      <alignment horizontal="center"/>
      <protection locked="0"/>
    </xf>
    <xf numFmtId="44" fontId="39" fillId="18" borderId="0" xfId="90" applyFont="1" applyFill="1" applyBorder="1" applyAlignment="1" applyProtection="1">
      <protection locked="0"/>
    </xf>
    <xf numFmtId="4" fontId="3" fillId="20" borderId="0" xfId="167" applyNumberFormat="1" applyFont="1" applyFill="1" applyBorder="1" applyAlignment="1" applyProtection="1"/>
    <xf numFmtId="4" fontId="39" fillId="20" borderId="0" xfId="167" applyNumberFormat="1" applyFont="1" applyFill="1" applyBorder="1" applyAlignment="1" applyProtection="1"/>
    <xf numFmtId="4" fontId="3" fillId="20" borderId="0" xfId="167" applyNumberFormat="1" applyFont="1" applyFill="1" applyBorder="1" applyAlignment="1" applyProtection="1">
      <alignment horizontal="center"/>
    </xf>
    <xf numFmtId="44" fontId="39" fillId="20" borderId="0" xfId="90" applyFont="1" applyFill="1" applyBorder="1" applyAlignment="1" applyProtection="1"/>
    <xf numFmtId="10" fontId="39" fillId="20" borderId="0" xfId="167" applyNumberFormat="1" applyFont="1" applyFill="1" applyBorder="1" applyAlignment="1" applyProtection="1"/>
    <xf numFmtId="9" fontId="3" fillId="20" borderId="0" xfId="166" applyFont="1" applyFill="1" applyBorder="1" applyAlignment="1" applyProtection="1"/>
    <xf numFmtId="44" fontId="3" fillId="20" borderId="0" xfId="90" applyFont="1" applyFill="1" applyBorder="1" applyAlignment="1" applyProtection="1"/>
    <xf numFmtId="10" fontId="3" fillId="20" borderId="0" xfId="167" applyNumberFormat="1" applyFont="1" applyFill="1" applyBorder="1" applyAlignment="1" applyProtection="1"/>
    <xf numFmtId="4" fontId="39" fillId="20" borderId="11" xfId="167" applyNumberFormat="1" applyFont="1" applyFill="1" applyBorder="1" applyAlignment="1" applyProtection="1">
      <alignment horizontal="center"/>
    </xf>
    <xf numFmtId="4" fontId="40" fillId="20" borderId="11" xfId="167" applyNumberFormat="1" applyFont="1" applyFill="1" applyBorder="1" applyAlignment="1" applyProtection="1">
      <alignment horizontal="center"/>
    </xf>
    <xf numFmtId="4" fontId="3" fillId="18" borderId="16" xfId="0" applyNumberFormat="1" applyFont="1" applyFill="1" applyBorder="1" applyAlignment="1" applyProtection="1">
      <protection locked="0"/>
    </xf>
    <xf numFmtId="4" fontId="3" fillId="18" borderId="4" xfId="0" applyNumberFormat="1" applyFont="1" applyFill="1" applyBorder="1" applyAlignment="1" applyProtection="1">
      <protection locked="0"/>
    </xf>
    <xf numFmtId="4" fontId="3" fillId="18" borderId="4" xfId="0" applyNumberFormat="1" applyFont="1" applyFill="1" applyBorder="1" applyAlignment="1" applyProtection="1">
      <alignment horizontal="center"/>
      <protection locked="0"/>
    </xf>
    <xf numFmtId="44" fontId="3" fillId="18" borderId="4" xfId="90" applyFont="1" applyFill="1" applyBorder="1" applyAlignment="1" applyProtection="1">
      <protection locked="0"/>
    </xf>
    <xf numFmtId="10" fontId="3" fillId="0" borderId="7" xfId="167" applyNumberFormat="1" applyFont="1" applyBorder="1" applyAlignment="1" applyProtection="1"/>
    <xf numFmtId="4" fontId="3" fillId="18" borderId="6" xfId="0" applyNumberFormat="1" applyFont="1" applyFill="1" applyBorder="1" applyAlignment="1" applyProtection="1">
      <protection locked="0"/>
    </xf>
    <xf numFmtId="10" fontId="3" fillId="0" borderId="9" xfId="167" applyNumberFormat="1" applyFont="1" applyBorder="1" applyAlignment="1" applyProtection="1"/>
    <xf numFmtId="4" fontId="3" fillId="18" borderId="6" xfId="167" applyNumberFormat="1" applyFont="1" applyFill="1" applyBorder="1" applyAlignment="1" applyProtection="1">
      <protection locked="0"/>
    </xf>
    <xf numFmtId="44" fontId="3" fillId="18" borderId="7" xfId="90" applyFont="1" applyFill="1" applyBorder="1" applyAlignment="1" applyProtection="1">
      <alignment horizontal="right"/>
      <protection locked="0"/>
    </xf>
    <xf numFmtId="44" fontId="3" fillId="18" borderId="9" xfId="90" applyFont="1" applyFill="1" applyBorder="1" applyAlignment="1" applyProtection="1">
      <alignment horizontal="right"/>
      <protection locked="0"/>
    </xf>
    <xf numFmtId="44" fontId="3" fillId="18" borderId="9" xfId="90" applyFont="1" applyFill="1" applyBorder="1" applyAlignment="1" applyProtection="1">
      <protection locked="0"/>
    </xf>
    <xf numFmtId="4" fontId="3" fillId="18" borderId="9" xfId="167" applyNumberFormat="1" applyFont="1" applyFill="1" applyBorder="1" applyAlignment="1" applyProtection="1">
      <protection locked="0"/>
    </xf>
    <xf numFmtId="4" fontId="3" fillId="18" borderId="15" xfId="167" applyNumberFormat="1" applyFont="1" applyFill="1" applyBorder="1" applyAlignment="1" applyProtection="1">
      <protection locked="0"/>
    </xf>
    <xf numFmtId="4" fontId="3" fillId="18" borderId="5" xfId="167" applyNumberFormat="1" applyFont="1" applyFill="1" applyBorder="1" applyAlignment="1" applyProtection="1">
      <protection locked="0"/>
    </xf>
    <xf numFmtId="4" fontId="3" fillId="18" borderId="5" xfId="167" applyNumberFormat="1" applyFont="1" applyFill="1" applyBorder="1" applyAlignment="1" applyProtection="1">
      <alignment horizontal="center"/>
      <protection locked="0"/>
    </xf>
    <xf numFmtId="4" fontId="3" fillId="18" borderId="8" xfId="167" applyNumberFormat="1" applyFont="1" applyFill="1" applyBorder="1" applyAlignment="1" applyProtection="1">
      <protection locked="0"/>
    </xf>
    <xf numFmtId="44" fontId="3" fillId="0" borderId="12" xfId="90" applyFont="1" applyBorder="1" applyAlignment="1" applyProtection="1"/>
    <xf numFmtId="44" fontId="3" fillId="0" borderId="13" xfId="90" applyFont="1" applyBorder="1" applyAlignment="1" applyProtection="1"/>
    <xf numFmtId="44" fontId="3" fillId="0" borderId="14" xfId="90" applyFont="1" applyBorder="1" applyAlignment="1" applyProtection="1"/>
    <xf numFmtId="44" fontId="3" fillId="18" borderId="12" xfId="90" applyFont="1" applyFill="1" applyBorder="1" applyAlignment="1" applyProtection="1">
      <protection locked="0"/>
    </xf>
    <xf numFmtId="44" fontId="3" fillId="18" borderId="13" xfId="90" applyFont="1" applyFill="1" applyBorder="1" applyAlignment="1" applyProtection="1">
      <protection locked="0"/>
    </xf>
    <xf numFmtId="44" fontId="3" fillId="18" borderId="14" xfId="90" applyFont="1" applyFill="1" applyBorder="1" applyAlignment="1" applyProtection="1">
      <protection locked="0"/>
    </xf>
    <xf numFmtId="44" fontId="3" fillId="0" borderId="12" xfId="90" applyFont="1" applyFill="1" applyBorder="1" applyAlignment="1" applyProtection="1"/>
    <xf numFmtId="44" fontId="3" fillId="0" borderId="13" xfId="90" applyFont="1" applyFill="1" applyBorder="1" applyAlignment="1" applyProtection="1"/>
    <xf numFmtId="44" fontId="3" fillId="0" borderId="14" xfId="90" applyFont="1" applyFill="1" applyBorder="1" applyAlignment="1" applyProtection="1"/>
    <xf numFmtId="44" fontId="39" fillId="32" borderId="11" xfId="90" applyFont="1" applyFill="1" applyBorder="1" applyAlignment="1" applyProtection="1"/>
    <xf numFmtId="10" fontId="39" fillId="32" borderId="3" xfId="167" applyNumberFormat="1" applyFont="1" applyFill="1" applyBorder="1" applyAlignment="1" applyProtection="1"/>
    <xf numFmtId="10" fontId="39" fillId="0" borderId="12" xfId="167" applyNumberFormat="1" applyFont="1" applyBorder="1" applyAlignment="1" applyProtection="1"/>
    <xf numFmtId="10" fontId="3" fillId="0" borderId="13" xfId="167" applyNumberFormat="1" applyFont="1" applyBorder="1" applyAlignment="1" applyProtection="1"/>
    <xf numFmtId="10" fontId="3" fillId="0" borderId="14" xfId="167" applyNumberFormat="1" applyFont="1" applyBorder="1" applyAlignment="1" applyProtection="1"/>
    <xf numFmtId="10" fontId="3" fillId="0" borderId="12" xfId="167" applyNumberFormat="1" applyFont="1" applyBorder="1" applyAlignment="1" applyProtection="1"/>
    <xf numFmtId="10" fontId="39" fillId="0" borderId="14" xfId="167" applyNumberFormat="1" applyFont="1" applyBorder="1" applyAlignment="1" applyProtection="1"/>
    <xf numFmtId="10" fontId="39" fillId="32" borderId="11" xfId="167" applyNumberFormat="1" applyFont="1" applyFill="1" applyBorder="1" applyAlignment="1" applyProtection="1"/>
    <xf numFmtId="4" fontId="3" fillId="18" borderId="16" xfId="167" applyNumberFormat="1" applyFont="1" applyFill="1" applyBorder="1" applyAlignment="1" applyProtection="1">
      <protection locked="0"/>
    </xf>
    <xf numFmtId="4" fontId="3" fillId="18" borderId="4" xfId="167" applyNumberFormat="1" applyFont="1" applyFill="1" applyBorder="1" applyAlignment="1" applyProtection="1">
      <alignment horizontal="center"/>
      <protection locked="0"/>
    </xf>
    <xf numFmtId="4" fontId="3" fillId="18" borderId="7" xfId="167" applyNumberFormat="1" applyFont="1" applyFill="1" applyBorder="1" applyAlignment="1" applyProtection="1">
      <protection locked="0"/>
    </xf>
    <xf numFmtId="4" fontId="3" fillId="18" borderId="4" xfId="167" applyNumberFormat="1" applyFont="1" applyFill="1" applyBorder="1" applyAlignment="1" applyProtection="1">
      <protection locked="0"/>
    </xf>
    <xf numFmtId="44" fontId="3" fillId="18" borderId="7" xfId="90" applyFont="1" applyFill="1" applyBorder="1" applyAlignment="1" applyProtection="1">
      <protection locked="0"/>
    </xf>
    <xf numFmtId="10" fontId="39" fillId="0" borderId="13" xfId="167" applyNumberFormat="1" applyFont="1" applyBorder="1" applyAlignment="1" applyProtection="1"/>
    <xf numFmtId="4" fontId="39" fillId="18" borderId="16" xfId="167" applyNumberFormat="1" applyFont="1" applyFill="1" applyBorder="1" applyAlignment="1" applyProtection="1">
      <protection locked="0"/>
    </xf>
    <xf numFmtId="4" fontId="39" fillId="18" borderId="4" xfId="167" applyNumberFormat="1" applyFont="1" applyFill="1" applyBorder="1" applyAlignment="1" applyProtection="1">
      <protection locked="0"/>
    </xf>
    <xf numFmtId="4" fontId="39" fillId="18" borderId="4" xfId="167" applyNumberFormat="1" applyFont="1" applyFill="1" applyBorder="1" applyAlignment="1" applyProtection="1">
      <alignment horizontal="center"/>
      <protection locked="0"/>
    </xf>
    <xf numFmtId="4" fontId="39" fillId="18" borderId="6" xfId="167" applyNumberFormat="1" applyFont="1" applyFill="1" applyBorder="1" applyAlignment="1" applyProtection="1">
      <protection locked="0"/>
    </xf>
    <xf numFmtId="44" fontId="39" fillId="0" borderId="12" xfId="90" applyFont="1" applyFill="1" applyBorder="1" applyAlignment="1" applyProtection="1"/>
    <xf numFmtId="44" fontId="39" fillId="0" borderId="13" xfId="90" applyFont="1" applyFill="1" applyBorder="1" applyAlignment="1" applyProtection="1"/>
    <xf numFmtId="44" fontId="39" fillId="0" borderId="14" xfId="90" applyFont="1" applyFill="1" applyBorder="1" applyAlignment="1" applyProtection="1"/>
    <xf numFmtId="4" fontId="39" fillId="18" borderId="15" xfId="167" applyNumberFormat="1" applyFont="1" applyFill="1" applyBorder="1" applyAlignment="1" applyProtection="1">
      <protection locked="0"/>
    </xf>
    <xf numFmtId="4" fontId="39" fillId="18" borderId="5" xfId="167" applyNumberFormat="1" applyFont="1" applyFill="1" applyBorder="1" applyAlignment="1" applyProtection="1">
      <protection locked="0"/>
    </xf>
    <xf numFmtId="4" fontId="39" fillId="18" borderId="5" xfId="167" applyNumberFormat="1" applyFont="1" applyFill="1" applyBorder="1" applyAlignment="1" applyProtection="1">
      <alignment horizontal="center"/>
      <protection locked="0"/>
    </xf>
    <xf numFmtId="44" fontId="39" fillId="18" borderId="12" xfId="90" applyFont="1" applyFill="1" applyBorder="1" applyAlignment="1" applyProtection="1">
      <protection locked="0"/>
    </xf>
    <xf numFmtId="44" fontId="39" fillId="18" borderId="13" xfId="90" applyFont="1" applyFill="1" applyBorder="1" applyAlignment="1" applyProtection="1">
      <protection locked="0"/>
    </xf>
    <xf numFmtId="44" fontId="39" fillId="18" borderId="14" xfId="90" applyFont="1" applyFill="1" applyBorder="1" applyAlignment="1" applyProtection="1">
      <protection locked="0"/>
    </xf>
    <xf numFmtId="4" fontId="39" fillId="0" borderId="0" xfId="167" applyNumberFormat="1" applyFont="1" applyBorder="1" applyAlignment="1" applyProtection="1">
      <alignment horizontal="left"/>
    </xf>
    <xf numFmtId="44" fontId="3" fillId="0" borderId="0" xfId="90" applyFont="1" applyBorder="1" applyAlignment="1" applyProtection="1">
      <alignment horizontal="right"/>
    </xf>
    <xf numFmtId="44" fontId="37" fillId="18" borderId="0" xfId="90" applyFont="1" applyFill="1" applyBorder="1" applyAlignment="1" applyProtection="1">
      <protection locked="0"/>
    </xf>
    <xf numFmtId="44" fontId="39" fillId="0" borderId="0" xfId="90" applyFont="1" applyBorder="1" applyAlignment="1" applyProtection="1">
      <alignment horizontal="right"/>
    </xf>
    <xf numFmtId="44" fontId="39" fillId="0" borderId="0" xfId="90" applyFont="1" applyFill="1" applyBorder="1" applyAlignment="1" applyProtection="1">
      <alignment horizontal="right"/>
    </xf>
    <xf numFmtId="4" fontId="39" fillId="0" borderId="0" xfId="167" applyNumberFormat="1" applyFont="1" applyBorder="1" applyAlignment="1" applyProtection="1">
      <alignment horizontal="right"/>
    </xf>
    <xf numFmtId="10" fontId="39" fillId="0" borderId="0" xfId="167" applyNumberFormat="1" applyFont="1" applyBorder="1" applyAlignment="1" applyProtection="1">
      <alignment horizontal="right"/>
    </xf>
    <xf numFmtId="10" fontId="37" fillId="0" borderId="0" xfId="167" applyNumberFormat="1" applyFont="1" applyBorder="1" applyAlignment="1" applyProtection="1"/>
    <xf numFmtId="180" fontId="39" fillId="20" borderId="0" xfId="167" applyNumberFormat="1" applyFont="1" applyFill="1" applyBorder="1" applyAlignment="1" applyProtection="1">
      <alignment horizontal="center"/>
    </xf>
    <xf numFmtId="4" fontId="50" fillId="0" borderId="0" xfId="167" applyNumberFormat="1" applyFont="1" applyBorder="1" applyAlignment="1" applyProtection="1">
      <alignment horizontal="center" vertical="center"/>
    </xf>
    <xf numFmtId="4" fontId="51" fillId="0" borderId="0" xfId="167" applyNumberFormat="1" applyFont="1" applyBorder="1" applyAlignment="1" applyProtection="1">
      <alignment horizontal="center" vertical="center"/>
    </xf>
    <xf numFmtId="4" fontId="37" fillId="0" borderId="0" xfId="167" applyNumberFormat="1" applyFont="1" applyBorder="1" applyAlignment="1" applyProtection="1">
      <alignment horizontal="center" vertical="center"/>
    </xf>
    <xf numFmtId="14" fontId="50" fillId="0" borderId="0" xfId="167" applyNumberFormat="1" applyFont="1" applyBorder="1" applyAlignment="1" applyProtection="1">
      <alignment horizontal="center" vertical="center"/>
    </xf>
    <xf numFmtId="4" fontId="50" fillId="0" borderId="2" xfId="167" applyNumberFormat="1" applyFont="1" applyBorder="1" applyAlignment="1" applyProtection="1">
      <alignment horizontal="center" vertical="center"/>
    </xf>
    <xf numFmtId="4" fontId="50" fillId="0" borderId="3" xfId="167" applyNumberFormat="1" applyFont="1" applyBorder="1" applyAlignment="1" applyProtection="1">
      <alignment horizontal="center" vertical="center"/>
    </xf>
    <xf numFmtId="4" fontId="39" fillId="0" borderId="6" xfId="167" applyNumberFormat="1" applyFont="1" applyBorder="1" applyAlignment="1" applyProtection="1"/>
    <xf numFmtId="4" fontId="3" fillId="0" borderId="6" xfId="167" applyNumberFormat="1" applyFont="1" applyBorder="1" applyAlignment="1" applyProtection="1"/>
    <xf numFmtId="4" fontId="3" fillId="0" borderId="6" xfId="167" applyNumberFormat="1" applyFont="1" applyFill="1" applyBorder="1" applyAlignment="1" applyProtection="1"/>
    <xf numFmtId="4" fontId="3" fillId="0" borderId="15" xfId="167" applyNumberFormat="1" applyFont="1" applyBorder="1" applyAlignment="1" applyProtection="1"/>
    <xf numFmtId="44" fontId="39" fillId="0" borderId="13" xfId="90" applyFont="1" applyBorder="1" applyAlignment="1" applyProtection="1"/>
    <xf numFmtId="4" fontId="39" fillId="0" borderId="2" xfId="167" applyNumberFormat="1" applyFont="1" applyBorder="1" applyAlignment="1" applyProtection="1">
      <alignment horizontal="left"/>
    </xf>
    <xf numFmtId="44" fontId="3" fillId="0" borderId="11" xfId="90" applyFont="1" applyBorder="1" applyAlignment="1" applyProtection="1">
      <alignment horizontal="right"/>
    </xf>
    <xf numFmtId="44" fontId="3" fillId="18" borderId="16" xfId="90" applyFont="1" applyFill="1" applyBorder="1" applyAlignment="1" applyProtection="1">
      <alignment horizontal="right"/>
      <protection locked="0"/>
    </xf>
    <xf numFmtId="44" fontId="3" fillId="18" borderId="4" xfId="90" applyFont="1" applyFill="1" applyBorder="1" applyAlignment="1" applyProtection="1">
      <alignment horizontal="right"/>
      <protection locked="0"/>
    </xf>
    <xf numFmtId="44" fontId="3" fillId="18" borderId="6" xfId="90" applyFont="1" applyFill="1" applyBorder="1" applyAlignment="1" applyProtection="1">
      <alignment horizontal="right"/>
      <protection locked="0"/>
    </xf>
    <xf numFmtId="44" fontId="3" fillId="18" borderId="6" xfId="90" applyFont="1" applyFill="1" applyBorder="1" applyAlignment="1" applyProtection="1">
      <protection locked="0"/>
    </xf>
    <xf numFmtId="44" fontId="3" fillId="18" borderId="15" xfId="90" applyFont="1" applyFill="1" applyBorder="1" applyAlignment="1" applyProtection="1">
      <protection locked="0"/>
    </xf>
    <xf numFmtId="44" fontId="3" fillId="18" borderId="5" xfId="90" applyFont="1" applyFill="1" applyBorder="1" applyAlignment="1" applyProtection="1">
      <protection locked="0"/>
    </xf>
    <xf numFmtId="44" fontId="37" fillId="18" borderId="5" xfId="90" applyFont="1" applyFill="1" applyBorder="1" applyAlignment="1" applyProtection="1">
      <protection locked="0"/>
    </xf>
    <xf numFmtId="44" fontId="3" fillId="0" borderId="11" xfId="90" applyFont="1" applyBorder="1" applyAlignment="1" applyProtection="1"/>
    <xf numFmtId="44" fontId="3" fillId="18" borderId="2" xfId="90" applyFont="1" applyFill="1" applyBorder="1" applyAlignment="1" applyProtection="1">
      <alignment horizontal="right"/>
      <protection locked="0"/>
    </xf>
    <xf numFmtId="44" fontId="39" fillId="18" borderId="10" xfId="90" applyFont="1" applyFill="1" applyBorder="1" applyAlignment="1" applyProtection="1">
      <alignment horizontal="center"/>
      <protection locked="0"/>
    </xf>
    <xf numFmtId="44" fontId="39" fillId="0" borderId="4" xfId="90" applyFont="1" applyBorder="1" applyAlignment="1" applyProtection="1">
      <alignment horizontal="right"/>
    </xf>
    <xf numFmtId="44" fontId="39" fillId="0" borderId="4" xfId="90" applyFont="1" applyFill="1" applyBorder="1" applyAlignment="1" applyProtection="1">
      <alignment horizontal="right"/>
    </xf>
    <xf numFmtId="4" fontId="39" fillId="0" borderId="5" xfId="167" applyNumberFormat="1" applyFont="1" applyBorder="1" applyAlignment="1" applyProtection="1">
      <alignment horizontal="left"/>
    </xf>
    <xf numFmtId="4" fontId="39" fillId="0" borderId="5" xfId="167" applyNumberFormat="1" applyFont="1" applyBorder="1" applyAlignment="1" applyProtection="1">
      <alignment horizontal="right"/>
    </xf>
    <xf numFmtId="4" fontId="39" fillId="0" borderId="5" xfId="167" applyNumberFormat="1" applyFont="1" applyFill="1" applyBorder="1" applyAlignment="1" applyProtection="1">
      <alignment horizontal="right"/>
    </xf>
    <xf numFmtId="44" fontId="39" fillId="0" borderId="12" xfId="90" applyFont="1" applyBorder="1" applyAlignment="1" applyProtection="1"/>
    <xf numFmtId="4" fontId="39" fillId="0" borderId="14" xfId="167" applyNumberFormat="1" applyFont="1" applyBorder="1" applyAlignment="1" applyProtection="1"/>
    <xf numFmtId="4" fontId="39" fillId="0" borderId="12" xfId="167" applyNumberFormat="1" applyFont="1" applyBorder="1" applyAlignment="1" applyProtection="1"/>
    <xf numFmtId="4" fontId="39" fillId="0" borderId="13" xfId="167" applyNumberFormat="1" applyFont="1" applyBorder="1" applyAlignment="1" applyProtection="1"/>
    <xf numFmtId="4" fontId="39" fillId="0" borderId="14" xfId="167" applyNumberFormat="1" applyFont="1" applyFill="1" applyBorder="1" applyAlignment="1" applyProtection="1">
      <alignment horizontal="left"/>
    </xf>
    <xf numFmtId="176" fontId="29" fillId="0" borderId="90" xfId="168" applyNumberFormat="1" applyFont="1" applyFill="1" applyBorder="1" applyAlignment="1" applyProtection="1">
      <alignment vertical="center"/>
    </xf>
    <xf numFmtId="10" fontId="27" fillId="29" borderId="90" xfId="168" applyNumberFormat="1" applyFont="1" applyFill="1" applyBorder="1" applyAlignment="1" applyProtection="1">
      <alignment horizontal="center" vertical="center"/>
      <protection locked="0"/>
    </xf>
    <xf numFmtId="179" fontId="27" fillId="29" borderId="90" xfId="168" applyNumberFormat="1" applyFont="1" applyFill="1" applyBorder="1" applyAlignment="1" applyProtection="1">
      <alignment horizontal="center" vertical="center"/>
      <protection locked="0"/>
    </xf>
    <xf numFmtId="0" fontId="27" fillId="29" borderId="90" xfId="168" applyFont="1" applyFill="1" applyBorder="1" applyAlignment="1" applyProtection="1">
      <alignment horizontal="center" vertical="center"/>
      <protection locked="0"/>
    </xf>
    <xf numFmtId="43" fontId="29" fillId="0" borderId="14" xfId="169" applyFont="1" applyFill="1" applyBorder="1" applyAlignment="1" applyProtection="1">
      <alignment vertical="center"/>
      <protection locked="0"/>
    </xf>
    <xf numFmtId="43" fontId="0" fillId="0" borderId="14" xfId="169" applyFont="1" applyBorder="1" applyAlignment="1" applyProtection="1">
      <alignment vertical="center"/>
      <protection locked="0"/>
    </xf>
    <xf numFmtId="43" fontId="29" fillId="0" borderId="11" xfId="169" applyFont="1" applyFill="1" applyBorder="1" applyAlignment="1" applyProtection="1">
      <alignment vertical="center"/>
      <protection locked="0"/>
    </xf>
    <xf numFmtId="43" fontId="0" fillId="0" borderId="11" xfId="169" applyFont="1" applyBorder="1" applyAlignment="1" applyProtection="1">
      <alignment vertical="center"/>
      <protection locked="0"/>
    </xf>
    <xf numFmtId="43" fontId="29" fillId="0" borderId="12" xfId="169" applyFont="1" applyFill="1" applyBorder="1" applyAlignment="1" applyProtection="1">
      <alignment vertical="center"/>
      <protection locked="0"/>
    </xf>
    <xf numFmtId="43" fontId="0" fillId="0" borderId="12" xfId="169" applyFont="1" applyBorder="1" applyAlignment="1" applyProtection="1">
      <alignment vertical="center"/>
      <protection locked="0"/>
    </xf>
    <xf numFmtId="43" fontId="22" fillId="0" borderId="14" xfId="169" applyFont="1" applyBorder="1" applyAlignment="1" applyProtection="1">
      <alignment vertical="center"/>
      <protection locked="0"/>
    </xf>
    <xf numFmtId="43" fontId="22" fillId="0" borderId="11" xfId="169" applyFont="1" applyBorder="1" applyAlignment="1" applyProtection="1">
      <alignment vertical="center"/>
      <protection locked="0"/>
    </xf>
    <xf numFmtId="43" fontId="22" fillId="0" borderId="12" xfId="169" applyFont="1" applyBorder="1" applyAlignment="1" applyProtection="1">
      <alignment vertical="center"/>
      <protection locked="0"/>
    </xf>
    <xf numFmtId="44" fontId="62" fillId="0" borderId="14" xfId="90" applyFont="1" applyFill="1" applyBorder="1" applyProtection="1">
      <protection locked="0"/>
    </xf>
    <xf numFmtId="44" fontId="62" fillId="0" borderId="11" xfId="90" applyFont="1" applyFill="1" applyBorder="1" applyProtection="1">
      <protection locked="0"/>
    </xf>
    <xf numFmtId="0" fontId="65" fillId="29" borderId="14" xfId="0" applyFont="1" applyFill="1" applyBorder="1" applyAlignment="1" applyProtection="1">
      <alignment horizontal="center" vertical="center"/>
      <protection locked="0"/>
    </xf>
    <xf numFmtId="0" fontId="65" fillId="29" borderId="11" xfId="0" applyFont="1" applyFill="1" applyBorder="1" applyAlignment="1" applyProtection="1">
      <alignment horizontal="center" vertical="center"/>
      <protection locked="0"/>
    </xf>
    <xf numFmtId="44" fontId="62" fillId="27" borderId="14" xfId="90" applyFont="1" applyFill="1" applyBorder="1" applyProtection="1">
      <protection locked="0"/>
    </xf>
    <xf numFmtId="44" fontId="62" fillId="26" borderId="14" xfId="90" applyFont="1" applyFill="1" applyBorder="1" applyProtection="1">
      <protection locked="0"/>
    </xf>
    <xf numFmtId="44" fontId="62" fillId="25" borderId="14" xfId="90" applyFont="1" applyFill="1" applyBorder="1" applyProtection="1">
      <protection locked="0"/>
    </xf>
    <xf numFmtId="44" fontId="62" fillId="27" borderId="11" xfId="90" applyFont="1" applyFill="1" applyBorder="1" applyProtection="1">
      <protection locked="0"/>
    </xf>
    <xf numFmtId="44" fontId="62" fillId="26" borderId="11" xfId="90" applyFont="1" applyFill="1" applyBorder="1" applyProtection="1">
      <protection locked="0"/>
    </xf>
    <xf numFmtId="44" fontId="62" fillId="25" borderId="11" xfId="90" applyFont="1" applyFill="1" applyBorder="1" applyProtection="1">
      <protection locked="0"/>
    </xf>
    <xf numFmtId="0" fontId="60" fillId="0" borderId="11" xfId="0" applyFont="1" applyBorder="1" applyAlignment="1" applyProtection="1">
      <alignment horizontal="center" vertical="center" wrapText="1"/>
    </xf>
    <xf numFmtId="0" fontId="70" fillId="0" borderId="6" xfId="0" applyFont="1" applyFill="1" applyBorder="1" applyAlignment="1" applyProtection="1">
      <alignment horizontal="left" vertical="center"/>
    </xf>
    <xf numFmtId="0" fontId="70" fillId="0" borderId="9" xfId="0" applyFont="1" applyFill="1" applyBorder="1" applyAlignment="1" applyProtection="1">
      <alignment horizontal="left" vertical="center"/>
    </xf>
    <xf numFmtId="0" fontId="70" fillId="29" borderId="6" xfId="0" applyFont="1" applyFill="1" applyBorder="1" applyAlignment="1" applyProtection="1">
      <alignment horizontal="left" vertical="center"/>
    </xf>
    <xf numFmtId="0" fontId="70" fillId="29" borderId="9" xfId="0" applyFont="1" applyFill="1" applyBorder="1" applyAlignment="1" applyProtection="1">
      <alignment horizontal="left" vertical="center"/>
    </xf>
    <xf numFmtId="1" fontId="69" fillId="19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0" fontId="0" fillId="33" borderId="0" xfId="0" applyFill="1"/>
    <xf numFmtId="0" fontId="79" fillId="33" borderId="93" xfId="0" applyFont="1" applyFill="1" applyBorder="1"/>
    <xf numFmtId="0" fontId="80" fillId="29" borderId="36" xfId="0" applyFont="1" applyFill="1" applyBorder="1" applyAlignment="1" applyProtection="1">
      <alignment horizontal="center" vertical="center" wrapText="1"/>
      <protection locked="0"/>
    </xf>
    <xf numFmtId="0" fontId="81" fillId="33" borderId="94" xfId="0" applyFont="1" applyFill="1" applyBorder="1"/>
    <xf numFmtId="0" fontId="80" fillId="29" borderId="95" xfId="0" applyFont="1" applyFill="1" applyBorder="1" applyAlignment="1" applyProtection="1">
      <alignment horizontal="center" vertical="center"/>
      <protection locked="0"/>
    </xf>
    <xf numFmtId="0" fontId="81" fillId="33" borderId="96" xfId="0" applyFont="1" applyFill="1" applyBorder="1"/>
    <xf numFmtId="0" fontId="60" fillId="0" borderId="40" xfId="0" applyFont="1" applyBorder="1" applyAlignment="1">
      <alignment horizontal="center"/>
    </xf>
    <xf numFmtId="0" fontId="60" fillId="26" borderId="25" xfId="0" applyFont="1" applyFill="1" applyBorder="1" applyAlignment="1" applyProtection="1">
      <alignment horizontal="center" vertical="center"/>
    </xf>
    <xf numFmtId="0" fontId="60" fillId="34" borderId="21" xfId="0" applyFont="1" applyFill="1" applyBorder="1" applyAlignment="1" applyProtection="1">
      <alignment horizontal="center" vertical="center"/>
    </xf>
    <xf numFmtId="44" fontId="62" fillId="26" borderId="15" xfId="90" applyFont="1" applyFill="1" applyBorder="1" applyProtection="1">
      <protection locked="0"/>
    </xf>
    <xf numFmtId="44" fontId="62" fillId="34" borderId="14" xfId="90" applyFont="1" applyFill="1" applyBorder="1" applyProtection="1">
      <protection locked="0"/>
    </xf>
    <xf numFmtId="44" fontId="62" fillId="26" borderId="2" xfId="90" applyFont="1" applyFill="1" applyBorder="1" applyProtection="1">
      <protection locked="0"/>
    </xf>
    <xf numFmtId="44" fontId="62" fillId="34" borderId="11" xfId="90" applyFont="1" applyFill="1" applyBorder="1" applyProtection="1">
      <protection locked="0"/>
    </xf>
    <xf numFmtId="44" fontId="63" fillId="0" borderId="22" xfId="90" applyFont="1" applyFill="1" applyBorder="1" applyProtection="1">
      <protection hidden="1"/>
    </xf>
    <xf numFmtId="0" fontId="60" fillId="0" borderId="13" xfId="0" applyFont="1" applyFill="1" applyBorder="1" applyAlignment="1" applyProtection="1">
      <alignment vertical="center" wrapText="1"/>
    </xf>
    <xf numFmtId="0" fontId="60" fillId="0" borderId="97" xfId="0" applyNumberFormat="1" applyFont="1" applyFill="1" applyBorder="1" applyAlignment="1" applyProtection="1">
      <alignment horizontal="center" vertical="center"/>
    </xf>
    <xf numFmtId="0" fontId="60" fillId="0" borderId="96" xfId="0" applyNumberFormat="1" applyFont="1" applyFill="1" applyBorder="1" applyAlignment="1" applyProtection="1">
      <alignment horizontal="center" vertical="center"/>
    </xf>
    <xf numFmtId="0" fontId="60" fillId="0" borderId="91" xfId="0" applyNumberFormat="1" applyFont="1" applyFill="1" applyBorder="1" applyAlignment="1" applyProtection="1">
      <alignment horizontal="center" vertical="center"/>
    </xf>
    <xf numFmtId="181" fontId="62" fillId="0" borderId="14" xfId="170" applyNumberFormat="1" applyFont="1" applyFill="1" applyBorder="1" applyAlignment="1" applyProtection="1">
      <alignment horizontal="center" vertical="center"/>
      <protection locked="0"/>
    </xf>
    <xf numFmtId="181" fontId="62" fillId="0" borderId="11" xfId="170" applyNumberFormat="1" applyFont="1" applyFill="1" applyBorder="1" applyAlignment="1" applyProtection="1">
      <alignment horizontal="center" vertical="center"/>
      <protection locked="0"/>
    </xf>
    <xf numFmtId="0" fontId="60" fillId="0" borderId="0" xfId="0" applyNumberFormat="1" applyFont="1" applyFill="1" applyBorder="1" applyAlignment="1" applyProtection="1">
      <alignment horizontal="center" vertical="center"/>
    </xf>
    <xf numFmtId="43" fontId="11" fillId="0" borderId="6" xfId="170" quotePrefix="1" applyFont="1" applyFill="1" applyBorder="1" applyAlignment="1" applyProtection="1">
      <alignment horizontal="right"/>
    </xf>
    <xf numFmtId="43" fontId="11" fillId="0" borderId="0" xfId="170" quotePrefix="1" applyFont="1" applyFill="1" applyBorder="1" applyAlignment="1" applyProtection="1">
      <alignment horizontal="right"/>
    </xf>
    <xf numFmtId="43" fontId="11" fillId="0" borderId="16" xfId="170" applyFont="1" applyFill="1" applyBorder="1" applyProtection="1"/>
    <xf numFmtId="43" fontId="11" fillId="0" borderId="4" xfId="170" applyFont="1" applyFill="1" applyBorder="1" applyProtection="1"/>
    <xf numFmtId="43" fontId="11" fillId="0" borderId="0" xfId="170" applyFont="1" applyFill="1" applyBorder="1" applyProtection="1"/>
    <xf numFmtId="180" fontId="35" fillId="0" borderId="2" xfId="169" applyNumberFormat="1" applyFont="1" applyFill="1" applyBorder="1" applyAlignment="1" applyProtection="1">
      <alignment horizontal="center" vertical="center"/>
    </xf>
    <xf numFmtId="0" fontId="60" fillId="0" borderId="2" xfId="170" applyNumberFormat="1" applyFont="1" applyFill="1" applyBorder="1" applyAlignment="1" applyProtection="1">
      <alignment horizontal="center" vertical="center"/>
    </xf>
    <xf numFmtId="0" fontId="76" fillId="0" borderId="11" xfId="0" applyFont="1" applyFill="1" applyBorder="1" applyAlignment="1">
      <alignment horizontal="center" vertical="center"/>
    </xf>
    <xf numFmtId="0" fontId="0" fillId="0" borderId="0" xfId="0" applyFont="1" applyFill="1" applyBorder="1"/>
    <xf numFmtId="43" fontId="72" fillId="0" borderId="4" xfId="170" quotePrefix="1" applyFont="1" applyFill="1" applyBorder="1" applyAlignment="1" applyProtection="1">
      <alignment horizontal="right"/>
    </xf>
    <xf numFmtId="43" fontId="22" fillId="0" borderId="13" xfId="0" applyNumberFormat="1" applyFont="1" applyFill="1" applyBorder="1"/>
    <xf numFmtId="0" fontId="22" fillId="0" borderId="0" xfId="0" applyFont="1" applyFill="1" applyBorder="1"/>
    <xf numFmtId="43" fontId="72" fillId="0" borderId="0" xfId="170" quotePrefix="1" applyFont="1" applyFill="1" applyBorder="1" applyAlignment="1" applyProtection="1">
      <alignment horizontal="right"/>
    </xf>
    <xf numFmtId="43" fontId="68" fillId="28" borderId="2" xfId="170" quotePrefix="1" applyFont="1" applyFill="1" applyBorder="1" applyAlignment="1" applyProtection="1">
      <alignment horizontal="right"/>
    </xf>
    <xf numFmtId="43" fontId="68" fillId="28" borderId="10" xfId="170" quotePrefix="1" applyFont="1" applyFill="1" applyBorder="1" applyAlignment="1" applyProtection="1">
      <alignment horizontal="right"/>
    </xf>
    <xf numFmtId="43" fontId="68" fillId="28" borderId="3" xfId="170" quotePrefix="1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43" fontId="0" fillId="0" borderId="0" xfId="170" applyFont="1" applyFill="1" applyBorder="1"/>
    <xf numFmtId="43" fontId="22" fillId="0" borderId="12" xfId="0" applyNumberFormat="1" applyFont="1" applyFill="1" applyBorder="1"/>
    <xf numFmtId="43" fontId="22" fillId="0" borderId="9" xfId="0" applyNumberFormat="1" applyFont="1" applyFill="1" applyBorder="1"/>
    <xf numFmtId="43" fontId="10" fillId="28" borderId="10" xfId="170" quotePrefix="1" applyFont="1" applyFill="1" applyBorder="1" applyAlignment="1" applyProtection="1">
      <alignment horizontal="right"/>
    </xf>
    <xf numFmtId="0" fontId="22" fillId="0" borderId="0" xfId="0" applyFont="1" applyFill="1" applyBorder="1" applyProtection="1">
      <protection locked="0"/>
    </xf>
    <xf numFmtId="43" fontId="27" fillId="0" borderId="0" xfId="170" applyFont="1" applyFill="1" applyBorder="1"/>
    <xf numFmtId="0" fontId="27" fillId="0" borderId="0" xfId="0" applyFont="1" applyFill="1" applyBorder="1"/>
    <xf numFmtId="0" fontId="46" fillId="0" borderId="0" xfId="0" applyFont="1" applyFill="1" applyBorder="1" applyProtection="1"/>
    <xf numFmtId="43" fontId="46" fillId="0" borderId="0" xfId="170" applyFont="1" applyFill="1" applyBorder="1"/>
    <xf numFmtId="43" fontId="41" fillId="0" borderId="0" xfId="0" applyNumberFormat="1" applyFont="1" applyFill="1" applyBorder="1"/>
    <xf numFmtId="43" fontId="0" fillId="0" borderId="0" xfId="170" applyFont="1" applyFill="1"/>
    <xf numFmtId="0" fontId="68" fillId="28" borderId="2" xfId="0" applyFont="1" applyFill="1" applyBorder="1" applyAlignment="1" applyProtection="1">
      <alignment horizontal="left" vertical="center"/>
    </xf>
    <xf numFmtId="9" fontId="68" fillId="28" borderId="11" xfId="166" quotePrefix="1" applyFont="1" applyFill="1" applyBorder="1" applyAlignment="1" applyProtection="1">
      <alignment horizontal="right"/>
    </xf>
    <xf numFmtId="8" fontId="0" fillId="0" borderId="11" xfId="0" applyNumberFormat="1" applyFont="1" applyFill="1" applyBorder="1" applyProtection="1"/>
    <xf numFmtId="9" fontId="0" fillId="0" borderId="11" xfId="0" applyNumberFormat="1" applyFont="1" applyFill="1" applyBorder="1" applyProtection="1"/>
    <xf numFmtId="43" fontId="11" fillId="0" borderId="13" xfId="170" applyFont="1" applyFill="1" applyBorder="1" applyProtection="1"/>
    <xf numFmtId="43" fontId="11" fillId="29" borderId="13" xfId="169" applyFont="1" applyFill="1" applyBorder="1" applyProtection="1">
      <protection locked="0"/>
    </xf>
    <xf numFmtId="43" fontId="14" fillId="29" borderId="14" xfId="169" applyFont="1" applyFill="1" applyBorder="1" applyProtection="1">
      <protection locked="0"/>
    </xf>
    <xf numFmtId="0" fontId="60" fillId="34" borderId="17" xfId="0" applyFont="1" applyFill="1" applyBorder="1" applyAlignment="1" applyProtection="1">
      <alignment horizontal="center" vertical="center"/>
    </xf>
    <xf numFmtId="0" fontId="84" fillId="0" borderId="0" xfId="0" applyFont="1" applyFill="1" applyBorder="1" applyProtection="1"/>
    <xf numFmtId="43" fontId="84" fillId="0" borderId="0" xfId="169" applyFont="1" applyFill="1" applyBorder="1"/>
    <xf numFmtId="0" fontId="84" fillId="0" borderId="0" xfId="0" applyFont="1" applyFill="1" applyBorder="1"/>
    <xf numFmtId="0" fontId="41" fillId="0" borderId="0" xfId="0" applyFont="1" applyFill="1" applyBorder="1" applyProtection="1"/>
    <xf numFmtId="43" fontId="84" fillId="0" borderId="0" xfId="170" quotePrefix="1" applyFont="1" applyFill="1" applyBorder="1" applyAlignment="1" applyProtection="1">
      <alignment horizontal="right"/>
    </xf>
    <xf numFmtId="0" fontId="41" fillId="0" borderId="0" xfId="0" applyFont="1" applyFill="1" applyBorder="1"/>
    <xf numFmtId="0" fontId="70" fillId="0" borderId="6" xfId="0" applyFont="1" applyFill="1" applyBorder="1" applyAlignment="1" applyProtection="1">
      <alignment horizontal="left" vertical="center"/>
    </xf>
    <xf numFmtId="0" fontId="70" fillId="0" borderId="9" xfId="0" applyFont="1" applyFill="1" applyBorder="1" applyAlignment="1" applyProtection="1">
      <alignment horizontal="left" vertical="center"/>
    </xf>
    <xf numFmtId="43" fontId="72" fillId="29" borderId="0" xfId="170" quotePrefix="1" applyFont="1" applyFill="1" applyBorder="1" applyAlignment="1" applyProtection="1">
      <alignment horizontal="right"/>
      <protection locked="0"/>
    </xf>
    <xf numFmtId="43" fontId="11" fillId="29" borderId="8" xfId="169" applyFont="1" applyFill="1" applyBorder="1" applyProtection="1">
      <protection locked="0"/>
    </xf>
    <xf numFmtId="167" fontId="10" fillId="0" borderId="11" xfId="0" applyNumberFormat="1" applyFont="1" applyBorder="1" applyAlignment="1" applyProtection="1">
      <alignment horizontal="center"/>
    </xf>
    <xf numFmtId="0" fontId="47" fillId="0" borderId="2" xfId="167" applyBorder="1" applyAlignment="1" applyProtection="1">
      <alignment horizontal="left" wrapText="1"/>
    </xf>
    <xf numFmtId="0" fontId="47" fillId="0" borderId="80" xfId="167" applyBorder="1" applyAlignment="1" applyProtection="1">
      <alignment horizontal="left" wrapText="1"/>
    </xf>
    <xf numFmtId="0" fontId="47" fillId="0" borderId="2" xfId="167" applyBorder="1" applyAlignment="1" applyProtection="1">
      <alignment horizontal="left"/>
    </xf>
    <xf numFmtId="0" fontId="47" fillId="0" borderId="80" xfId="167" applyBorder="1" applyAlignment="1" applyProtection="1">
      <alignment horizontal="left"/>
    </xf>
    <xf numFmtId="0" fontId="54" fillId="0" borderId="25" xfId="167" applyFont="1" applyFill="1" applyBorder="1" applyAlignment="1" applyProtection="1">
      <alignment horizontal="left"/>
    </xf>
    <xf numFmtId="0" fontId="54" fillId="0" borderId="18" xfId="167" applyFont="1" applyFill="1" applyBorder="1" applyAlignment="1" applyProtection="1">
      <alignment horizontal="left"/>
    </xf>
    <xf numFmtId="0" fontId="54" fillId="0" borderId="32" xfId="167" applyFont="1" applyFill="1" applyBorder="1" applyAlignment="1" applyProtection="1">
      <alignment horizontal="left"/>
    </xf>
    <xf numFmtId="0" fontId="47" fillId="18" borderId="33" xfId="167" applyFill="1" applyBorder="1" applyAlignment="1" applyProtection="1">
      <alignment horizontal="left"/>
      <protection locked="0"/>
    </xf>
    <xf numFmtId="0" fontId="47" fillId="18" borderId="27" xfId="167" applyFill="1" applyBorder="1" applyAlignment="1" applyProtection="1">
      <alignment horizontal="left"/>
      <protection locked="0"/>
    </xf>
    <xf numFmtId="9" fontId="47" fillId="18" borderId="28" xfId="167" applyNumberFormat="1" applyFill="1" applyBorder="1" applyAlignment="1" applyProtection="1">
      <alignment horizontal="center"/>
      <protection locked="0"/>
    </xf>
    <xf numFmtId="0" fontId="47" fillId="18" borderId="37" xfId="167" applyFill="1" applyBorder="1" applyAlignment="1" applyProtection="1">
      <alignment horizontal="center"/>
      <protection locked="0"/>
    </xf>
    <xf numFmtId="0" fontId="47" fillId="18" borderId="39" xfId="167" applyFill="1" applyBorder="1" applyAlignment="1" applyProtection="1">
      <alignment horizontal="center"/>
      <protection locked="0"/>
    </xf>
    <xf numFmtId="0" fontId="47" fillId="18" borderId="31" xfId="167" applyFill="1" applyBorder="1" applyAlignment="1" applyProtection="1">
      <alignment horizontal="left"/>
      <protection locked="0"/>
    </xf>
    <xf numFmtId="0" fontId="47" fillId="18" borderId="10" xfId="167" applyFill="1" applyBorder="1" applyAlignment="1" applyProtection="1">
      <alignment horizontal="left"/>
      <protection locked="0"/>
    </xf>
    <xf numFmtId="0" fontId="47" fillId="18" borderId="80" xfId="167" applyFill="1" applyBorder="1" applyAlignment="1" applyProtection="1">
      <alignment horizontal="left"/>
      <protection locked="0"/>
    </xf>
    <xf numFmtId="0" fontId="47" fillId="18" borderId="10" xfId="167" applyFill="1" applyBorder="1" applyAlignment="1" applyProtection="1">
      <alignment horizontal="center"/>
      <protection locked="0"/>
    </xf>
    <xf numFmtId="0" fontId="47" fillId="18" borderId="80" xfId="167" applyFill="1" applyBorder="1" applyAlignment="1" applyProtection="1">
      <alignment horizontal="center"/>
      <protection locked="0"/>
    </xf>
    <xf numFmtId="0" fontId="3" fillId="18" borderId="33" xfId="167" applyFont="1" applyFill="1" applyBorder="1" applyAlignment="1" applyProtection="1">
      <alignment horizontal="center"/>
      <protection locked="0"/>
    </xf>
    <xf numFmtId="0" fontId="47" fillId="18" borderId="27" xfId="167" applyFill="1" applyBorder="1" applyAlignment="1" applyProtection="1">
      <alignment horizontal="center"/>
      <protection locked="0"/>
    </xf>
    <xf numFmtId="0" fontId="47" fillId="18" borderId="81" xfId="167" applyFill="1" applyBorder="1" applyAlignment="1" applyProtection="1">
      <alignment horizontal="center"/>
      <protection locked="0"/>
    </xf>
    <xf numFmtId="2" fontId="47" fillId="18" borderId="31" xfId="167" applyNumberFormat="1" applyFill="1" applyBorder="1" applyAlignment="1" applyProtection="1">
      <alignment horizontal="right"/>
      <protection locked="0"/>
    </xf>
    <xf numFmtId="2" fontId="47" fillId="18" borderId="10" xfId="167" applyNumberFormat="1" applyFill="1" applyBorder="1" applyAlignment="1" applyProtection="1">
      <alignment horizontal="right"/>
      <protection locked="0"/>
    </xf>
    <xf numFmtId="0" fontId="47" fillId="18" borderId="33" xfId="167" applyFill="1" applyBorder="1" applyAlignment="1" applyProtection="1">
      <alignment horizontal="center"/>
      <protection locked="0"/>
    </xf>
    <xf numFmtId="0" fontId="55" fillId="18" borderId="25" xfId="167" applyFont="1" applyFill="1" applyBorder="1" applyAlignment="1" applyProtection="1">
      <alignment horizontal="left" wrapText="1"/>
      <protection locked="0"/>
    </xf>
    <xf numFmtId="0" fontId="55" fillId="18" borderId="18" xfId="167" applyFont="1" applyFill="1" applyBorder="1" applyAlignment="1" applyProtection="1">
      <alignment horizontal="left" wrapText="1"/>
      <protection locked="0"/>
    </xf>
    <xf numFmtId="0" fontId="55" fillId="18" borderId="32" xfId="167" applyFont="1" applyFill="1" applyBorder="1" applyAlignment="1" applyProtection="1">
      <alignment horizontal="left" wrapText="1"/>
      <protection locked="0"/>
    </xf>
    <xf numFmtId="0" fontId="47" fillId="18" borderId="84" xfId="167" applyFill="1" applyBorder="1" applyAlignment="1" applyProtection="1">
      <alignment horizontal="center"/>
      <protection locked="0"/>
    </xf>
    <xf numFmtId="0" fontId="47" fillId="18" borderId="3" xfId="167" applyFill="1" applyBorder="1" applyAlignment="1" applyProtection="1">
      <alignment horizontal="center"/>
      <protection locked="0"/>
    </xf>
    <xf numFmtId="0" fontId="3" fillId="18" borderId="10" xfId="167" applyFont="1" applyFill="1" applyBorder="1" applyAlignment="1" applyProtection="1">
      <alignment horizontal="center"/>
      <protection locked="0"/>
    </xf>
    <xf numFmtId="0" fontId="3" fillId="18" borderId="3" xfId="167" applyFont="1" applyFill="1" applyBorder="1" applyAlignment="1" applyProtection="1">
      <alignment horizontal="center"/>
      <protection locked="0"/>
    </xf>
    <xf numFmtId="2" fontId="39" fillId="0" borderId="33" xfId="167" applyNumberFormat="1" applyFont="1" applyFill="1" applyBorder="1" applyAlignment="1" applyProtection="1">
      <alignment horizontal="center"/>
    </xf>
    <xf numFmtId="0" fontId="39" fillId="0" borderId="86" xfId="167" applyFont="1" applyFill="1" applyBorder="1" applyAlignment="1" applyProtection="1">
      <alignment horizontal="center"/>
    </xf>
    <xf numFmtId="0" fontId="54" fillId="0" borderId="34" xfId="167" applyFont="1" applyFill="1" applyBorder="1" applyAlignment="1" applyProtection="1">
      <alignment horizontal="left"/>
    </xf>
    <xf numFmtId="0" fontId="54" fillId="0" borderId="87" xfId="167" applyFont="1" applyFill="1" applyBorder="1" applyAlignment="1" applyProtection="1">
      <alignment horizontal="left"/>
    </xf>
    <xf numFmtId="0" fontId="54" fillId="0" borderId="40" xfId="167" applyFont="1" applyFill="1" applyBorder="1" applyAlignment="1" applyProtection="1">
      <alignment horizontal="left"/>
    </xf>
    <xf numFmtId="0" fontId="47" fillId="18" borderId="28" xfId="167" applyFill="1" applyBorder="1" applyAlignment="1" applyProtection="1">
      <alignment horizontal="center"/>
      <protection locked="0"/>
    </xf>
    <xf numFmtId="0" fontId="47" fillId="18" borderId="31" xfId="167" applyFill="1" applyBorder="1" applyAlignment="1" applyProtection="1">
      <alignment horizontal="center"/>
      <protection locked="0"/>
    </xf>
    <xf numFmtId="0" fontId="47" fillId="0" borderId="92" xfId="167" applyBorder="1" applyAlignment="1" applyProtection="1">
      <alignment horizontal="left"/>
    </xf>
    <xf numFmtId="0" fontId="47" fillId="0" borderId="81" xfId="167" applyBorder="1" applyAlignment="1" applyProtection="1">
      <alignment horizontal="left"/>
    </xf>
    <xf numFmtId="0" fontId="47" fillId="0" borderId="10" xfId="167" applyBorder="1" applyAlignment="1" applyProtection="1">
      <alignment horizontal="left"/>
    </xf>
    <xf numFmtId="0" fontId="47" fillId="0" borderId="27" xfId="167" applyBorder="1" applyAlignment="1" applyProtection="1">
      <alignment horizontal="left"/>
    </xf>
    <xf numFmtId="0" fontId="47" fillId="0" borderId="85" xfId="167" applyBorder="1" applyAlignment="1" applyProtection="1">
      <alignment horizontal="left"/>
    </xf>
    <xf numFmtId="0" fontId="47" fillId="0" borderId="39" xfId="167" applyBorder="1" applyAlignment="1" applyProtection="1">
      <alignment horizontal="left"/>
    </xf>
    <xf numFmtId="0" fontId="47" fillId="0" borderId="37" xfId="167" applyBorder="1" applyAlignment="1" applyProtection="1">
      <alignment horizontal="left"/>
    </xf>
    <xf numFmtId="0" fontId="47" fillId="0" borderId="10" xfId="167" applyFill="1" applyBorder="1" applyAlignment="1" applyProtection="1">
      <alignment horizontal="left"/>
    </xf>
    <xf numFmtId="0" fontId="47" fillId="0" borderId="80" xfId="167" applyFill="1" applyBorder="1" applyAlignment="1" applyProtection="1">
      <alignment horizontal="left"/>
    </xf>
    <xf numFmtId="1" fontId="47" fillId="18" borderId="28" xfId="167" applyNumberFormat="1" applyFill="1" applyBorder="1" applyAlignment="1" applyProtection="1">
      <alignment horizontal="right"/>
      <protection locked="0"/>
    </xf>
    <xf numFmtId="1" fontId="47" fillId="18" borderId="37" xfId="167" applyNumberFormat="1" applyFill="1" applyBorder="1" applyAlignment="1" applyProtection="1">
      <alignment horizontal="right"/>
      <protection locked="0"/>
    </xf>
    <xf numFmtId="0" fontId="47" fillId="18" borderId="31" xfId="167" applyFill="1" applyBorder="1" applyAlignment="1" applyProtection="1">
      <alignment horizontal="right"/>
      <protection locked="0"/>
    </xf>
    <xf numFmtId="0" fontId="47" fillId="18" borderId="10" xfId="167" applyFill="1" applyBorder="1" applyAlignment="1" applyProtection="1">
      <alignment horizontal="right"/>
      <protection locked="0"/>
    </xf>
    <xf numFmtId="0" fontId="47" fillId="18" borderId="4" xfId="167" applyFill="1" applyBorder="1" applyAlignment="1" applyProtection="1">
      <alignment horizontal="left"/>
      <protection locked="0"/>
    </xf>
    <xf numFmtId="0" fontId="47" fillId="18" borderId="25" xfId="167" applyFill="1" applyBorder="1" applyAlignment="1" applyProtection="1">
      <alignment horizontal="left"/>
      <protection locked="0"/>
    </xf>
    <xf numFmtId="0" fontId="47" fillId="18" borderId="18" xfId="167" applyFill="1" applyBorder="1" applyAlignment="1" applyProtection="1">
      <alignment horizontal="left"/>
      <protection locked="0"/>
    </xf>
    <xf numFmtId="0" fontId="47" fillId="18" borderId="32" xfId="167" applyFill="1" applyBorder="1" applyAlignment="1" applyProtection="1">
      <alignment horizontal="left"/>
      <protection locked="0"/>
    </xf>
    <xf numFmtId="0" fontId="47" fillId="18" borderId="28" xfId="167" applyFill="1" applyBorder="1" applyAlignment="1" applyProtection="1">
      <alignment horizontal="left"/>
      <protection locked="0"/>
    </xf>
    <xf numFmtId="0" fontId="47" fillId="18" borderId="37" xfId="167" applyFill="1" applyBorder="1" applyAlignment="1" applyProtection="1">
      <alignment horizontal="left"/>
      <protection locked="0"/>
    </xf>
    <xf numFmtId="0" fontId="47" fillId="18" borderId="39" xfId="167" applyFill="1" applyBorder="1" applyAlignment="1" applyProtection="1">
      <alignment horizontal="left"/>
      <protection locked="0"/>
    </xf>
    <xf numFmtId="0" fontId="52" fillId="0" borderId="35" xfId="167" applyFont="1" applyBorder="1" applyAlignment="1" applyProtection="1">
      <alignment horizontal="center" vertical="center"/>
    </xf>
    <xf numFmtId="0" fontId="52" fillId="0" borderId="38" xfId="167" applyFont="1" applyBorder="1" applyAlignment="1" applyProtection="1">
      <alignment horizontal="center" vertical="center"/>
    </xf>
    <xf numFmtId="0" fontId="52" fillId="0" borderId="36" xfId="167" applyFont="1" applyBorder="1" applyAlignment="1" applyProtection="1">
      <alignment horizontal="center" vertical="center"/>
    </xf>
    <xf numFmtId="0" fontId="52" fillId="0" borderId="34" xfId="167" applyFont="1" applyBorder="1" applyAlignment="1" applyProtection="1">
      <alignment horizontal="center" vertical="center"/>
    </xf>
    <xf numFmtId="0" fontId="52" fillId="0" borderId="87" xfId="167" applyFont="1" applyBorder="1" applyAlignment="1" applyProtection="1">
      <alignment horizontal="center" vertical="center"/>
    </xf>
    <xf numFmtId="0" fontId="52" fillId="0" borderId="40" xfId="167" applyFont="1" applyBorder="1" applyAlignment="1" applyProtection="1">
      <alignment horizontal="center" vertical="center"/>
    </xf>
    <xf numFmtId="0" fontId="47" fillId="18" borderId="81" xfId="167" applyFill="1" applyBorder="1" applyAlignment="1" applyProtection="1">
      <alignment horizontal="left"/>
      <protection locked="0"/>
    </xf>
    <xf numFmtId="0" fontId="47" fillId="18" borderId="31" xfId="167" applyFill="1" applyBorder="1" applyAlignment="1" applyProtection="1">
      <alignment horizontal="left" wrapText="1"/>
      <protection locked="0"/>
    </xf>
    <xf numFmtId="0" fontId="47" fillId="18" borderId="10" xfId="167" applyFill="1" applyBorder="1" applyAlignment="1" applyProtection="1">
      <alignment horizontal="left" wrapText="1"/>
      <protection locked="0"/>
    </xf>
    <xf numFmtId="0" fontId="47" fillId="18" borderId="80" xfId="167" applyFill="1" applyBorder="1" applyAlignment="1" applyProtection="1">
      <alignment horizontal="left" wrapText="1"/>
      <protection locked="0"/>
    </xf>
    <xf numFmtId="0" fontId="47" fillId="18" borderId="19" xfId="167" applyFill="1" applyBorder="1" applyAlignment="1" applyProtection="1">
      <alignment horizontal="left"/>
      <protection locked="0"/>
    </xf>
    <xf numFmtId="4" fontId="39" fillId="32" borderId="11" xfId="167" applyNumberFormat="1" applyFont="1" applyFill="1" applyBorder="1" applyAlignment="1" applyProtection="1">
      <alignment horizontal="right"/>
    </xf>
    <xf numFmtId="4" fontId="39" fillId="32" borderId="2" xfId="167" applyNumberFormat="1" applyFont="1" applyFill="1" applyBorder="1" applyAlignment="1" applyProtection="1">
      <alignment horizontal="right"/>
    </xf>
    <xf numFmtId="4" fontId="39" fillId="32" borderId="10" xfId="167" applyNumberFormat="1" applyFont="1" applyFill="1" applyBorder="1" applyAlignment="1" applyProtection="1">
      <alignment horizontal="right"/>
    </xf>
    <xf numFmtId="4" fontId="39" fillId="32" borderId="3" xfId="167" applyNumberFormat="1" applyFont="1" applyFill="1" applyBorder="1" applyAlignment="1" applyProtection="1">
      <alignment horizontal="right"/>
    </xf>
    <xf numFmtId="4" fontId="77" fillId="0" borderId="2" xfId="167" applyNumberFormat="1" applyFont="1" applyBorder="1" applyAlignment="1" applyProtection="1">
      <alignment horizontal="center"/>
    </xf>
    <xf numFmtId="4" fontId="77" fillId="0" borderId="10" xfId="167" applyNumberFormat="1" applyFont="1" applyBorder="1" applyAlignment="1" applyProtection="1">
      <alignment horizontal="center"/>
    </xf>
    <xf numFmtId="4" fontId="77" fillId="0" borderId="3" xfId="167" applyNumberFormat="1" applyFont="1" applyBorder="1" applyAlignment="1" applyProtection="1">
      <alignment horizontal="center"/>
    </xf>
    <xf numFmtId="4" fontId="39" fillId="20" borderId="11" xfId="167" applyNumberFormat="1" applyFont="1" applyFill="1" applyBorder="1" applyAlignment="1" applyProtection="1">
      <alignment horizontal="center" vertical="center"/>
    </xf>
    <xf numFmtId="4" fontId="40" fillId="20" borderId="11" xfId="167" applyNumberFormat="1" applyFont="1" applyFill="1" applyBorder="1" applyAlignment="1" applyProtection="1">
      <alignment horizontal="center" vertical="center"/>
    </xf>
    <xf numFmtId="4" fontId="39" fillId="20" borderId="11" xfId="167" applyNumberFormat="1" applyFont="1" applyFill="1" applyBorder="1" applyAlignment="1" applyProtection="1">
      <alignment horizontal="center"/>
    </xf>
    <xf numFmtId="10" fontId="39" fillId="20" borderId="11" xfId="167" applyNumberFormat="1" applyFont="1" applyFill="1" applyBorder="1" applyAlignment="1" applyProtection="1">
      <alignment horizontal="center" vertical="center"/>
    </xf>
    <xf numFmtId="14" fontId="53" fillId="0" borderId="0" xfId="167" applyNumberFormat="1" applyFont="1" applyBorder="1" applyAlignment="1" applyProtection="1">
      <alignment horizontal="center" vertical="center"/>
    </xf>
    <xf numFmtId="0" fontId="39" fillId="0" borderId="79" xfId="167" applyFont="1" applyBorder="1" applyAlignment="1" applyProtection="1">
      <alignment horizontal="center"/>
    </xf>
    <xf numFmtId="0" fontId="53" fillId="0" borderId="0" xfId="167" applyFont="1" applyBorder="1" applyAlignment="1" applyProtection="1">
      <alignment horizontal="center"/>
    </xf>
    <xf numFmtId="0" fontId="39" fillId="20" borderId="53" xfId="167" applyFont="1" applyFill="1" applyBorder="1" applyAlignment="1" applyProtection="1">
      <alignment horizontal="center" vertical="center"/>
    </xf>
    <xf numFmtId="0" fontId="39" fillId="20" borderId="43" xfId="167" applyFont="1" applyFill="1" applyBorder="1" applyAlignment="1" applyProtection="1">
      <alignment horizontal="center" vertical="center"/>
    </xf>
    <xf numFmtId="0" fontId="39" fillId="20" borderId="54" xfId="167" applyFont="1" applyFill="1" applyBorder="1" applyAlignment="1" applyProtection="1">
      <alignment horizontal="center" vertical="center"/>
    </xf>
    <xf numFmtId="0" fontId="39" fillId="20" borderId="55" xfId="167" applyFont="1" applyFill="1" applyBorder="1" applyAlignment="1" applyProtection="1">
      <alignment horizontal="center" vertical="center"/>
    </xf>
    <xf numFmtId="0" fontId="39" fillId="20" borderId="57" xfId="167" applyFont="1" applyFill="1" applyBorder="1" applyAlignment="1" applyProtection="1">
      <alignment horizontal="center"/>
    </xf>
    <xf numFmtId="0" fontId="39" fillId="20" borderId="66" xfId="167" applyFont="1" applyFill="1" applyBorder="1" applyAlignment="1" applyProtection="1">
      <alignment horizontal="center"/>
    </xf>
    <xf numFmtId="0" fontId="39" fillId="20" borderId="67" xfId="167" applyFont="1" applyFill="1" applyBorder="1" applyAlignment="1" applyProtection="1">
      <alignment horizontal="center" vertical="center"/>
    </xf>
    <xf numFmtId="0" fontId="39" fillId="20" borderId="68" xfId="167" applyFont="1" applyFill="1" applyBorder="1" applyAlignment="1" applyProtection="1">
      <alignment horizontal="center" vertical="center"/>
    </xf>
    <xf numFmtId="0" fontId="39" fillId="0" borderId="69" xfId="167" applyFont="1" applyFill="1" applyBorder="1" applyAlignment="1" applyProtection="1">
      <alignment horizontal="center" vertical="center"/>
    </xf>
    <xf numFmtId="0" fontId="39" fillId="0" borderId="70" xfId="167" applyFont="1" applyFill="1" applyBorder="1" applyAlignment="1" applyProtection="1">
      <alignment horizontal="center" vertical="center"/>
    </xf>
    <xf numFmtId="0" fontId="3" fillId="0" borderId="73" xfId="167" applyFont="1" applyBorder="1" applyAlignment="1" applyProtection="1">
      <alignment horizontal="left" vertical="center"/>
    </xf>
    <xf numFmtId="0" fontId="3" fillId="0" borderId="74" xfId="167" applyFont="1" applyBorder="1" applyAlignment="1" applyProtection="1">
      <alignment horizontal="left" vertical="center"/>
    </xf>
    <xf numFmtId="0" fontId="3" fillId="0" borderId="75" xfId="167" applyFont="1" applyBorder="1" applyAlignment="1" applyProtection="1">
      <alignment horizontal="left" vertical="center"/>
    </xf>
    <xf numFmtId="0" fontId="3" fillId="0" borderId="76" xfId="167" applyFont="1" applyBorder="1" applyAlignment="1" applyProtection="1">
      <alignment horizontal="left" vertical="center"/>
    </xf>
    <xf numFmtId="0" fontId="39" fillId="0" borderId="75" xfId="167" applyFont="1" applyBorder="1" applyAlignment="1" applyProtection="1">
      <alignment horizontal="left" vertical="center"/>
    </xf>
    <xf numFmtId="0" fontId="39" fillId="0" borderId="76" xfId="167" applyFont="1" applyBorder="1" applyAlignment="1" applyProtection="1">
      <alignment horizontal="left" vertical="center"/>
    </xf>
    <xf numFmtId="0" fontId="39" fillId="0" borderId="77" xfId="167" applyFont="1" applyBorder="1" applyAlignment="1" applyProtection="1">
      <alignment horizontal="left"/>
    </xf>
    <xf numFmtId="0" fontId="39" fillId="0" borderId="78" xfId="167" applyFont="1" applyBorder="1" applyAlignment="1" applyProtection="1">
      <alignment horizontal="left"/>
    </xf>
    <xf numFmtId="0" fontId="51" fillId="0" borderId="56" xfId="167" applyFont="1" applyBorder="1" applyAlignment="1" applyProtection="1">
      <alignment horizontal="center" vertical="center"/>
    </xf>
    <xf numFmtId="0" fontId="52" fillId="0" borderId="0" xfId="167" applyFont="1" applyBorder="1" applyAlignment="1" applyProtection="1">
      <alignment horizontal="center"/>
    </xf>
    <xf numFmtId="0" fontId="51" fillId="0" borderId="56" xfId="167" applyFont="1" applyBorder="1" applyAlignment="1" applyProtection="1">
      <alignment horizontal="center"/>
    </xf>
    <xf numFmtId="4" fontId="39" fillId="20" borderId="41" xfId="167" applyNumberFormat="1" applyFont="1" applyFill="1" applyBorder="1" applyAlignment="1" applyProtection="1">
      <alignment horizontal="center" vertical="center"/>
    </xf>
    <xf numFmtId="4" fontId="39" fillId="20" borderId="44" xfId="167" applyNumberFormat="1" applyFont="1" applyFill="1" applyBorder="1" applyAlignment="1" applyProtection="1">
      <alignment horizontal="center" vertical="center"/>
    </xf>
    <xf numFmtId="4" fontId="39" fillId="20" borderId="42" xfId="167" applyNumberFormat="1" applyFont="1" applyFill="1" applyBorder="1" applyAlignment="1" applyProtection="1">
      <alignment horizontal="center" vertical="center"/>
    </xf>
    <xf numFmtId="4" fontId="39" fillId="20" borderId="45" xfId="167" applyNumberFormat="1" applyFont="1" applyFill="1" applyBorder="1" applyAlignment="1" applyProtection="1">
      <alignment horizontal="center" vertical="center"/>
    </xf>
    <xf numFmtId="4" fontId="39" fillId="20" borderId="42" xfId="167" applyNumberFormat="1" applyFont="1" applyFill="1" applyBorder="1" applyAlignment="1" applyProtection="1">
      <alignment horizontal="center" vertical="center" wrapText="1"/>
    </xf>
    <xf numFmtId="4" fontId="39" fillId="20" borderId="45" xfId="167" applyNumberFormat="1" applyFont="1" applyFill="1" applyBorder="1" applyAlignment="1" applyProtection="1">
      <alignment horizontal="center" vertical="center" wrapText="1"/>
    </xf>
    <xf numFmtId="4" fontId="39" fillId="20" borderId="57" xfId="167" applyNumberFormat="1" applyFont="1" applyFill="1" applyBorder="1" applyAlignment="1" applyProtection="1">
      <alignment horizontal="center" vertical="center" wrapText="1"/>
    </xf>
    <xf numFmtId="4" fontId="39" fillId="20" borderId="58" xfId="167" applyNumberFormat="1" applyFont="1" applyFill="1" applyBorder="1" applyAlignment="1" applyProtection="1">
      <alignment horizontal="center" vertical="center" wrapText="1"/>
    </xf>
    <xf numFmtId="0" fontId="59" fillId="0" borderId="0" xfId="168" applyFont="1" applyAlignment="1" applyProtection="1">
      <alignment horizontal="center"/>
      <protection hidden="1"/>
    </xf>
    <xf numFmtId="0" fontId="66" fillId="24" borderId="6" xfId="0" applyFont="1" applyFill="1" applyBorder="1" applyAlignment="1">
      <alignment horizontal="center"/>
    </xf>
    <xf numFmtId="0" fontId="66" fillId="24" borderId="0" xfId="0" applyFont="1" applyFill="1" applyBorder="1" applyAlignment="1">
      <alignment horizontal="center"/>
    </xf>
    <xf numFmtId="0" fontId="64" fillId="0" borderId="11" xfId="0" applyFont="1" applyBorder="1" applyAlignment="1">
      <alignment horizontal="center" vertical="center" wrapText="1"/>
    </xf>
    <xf numFmtId="0" fontId="60" fillId="0" borderId="14" xfId="0" applyFont="1" applyBorder="1" applyAlignment="1" applyProtection="1">
      <alignment horizontal="center" vertical="center" wrapText="1"/>
    </xf>
    <xf numFmtId="0" fontId="60" fillId="0" borderId="11" xfId="0" applyFont="1" applyBorder="1" applyAlignment="1" applyProtection="1">
      <alignment horizontal="center" vertical="center" wrapText="1"/>
    </xf>
    <xf numFmtId="1" fontId="67" fillId="27" borderId="92" xfId="0" applyNumberFormat="1" applyFont="1" applyFill="1" applyBorder="1" applyAlignment="1">
      <alignment horizontal="center"/>
    </xf>
    <xf numFmtId="0" fontId="67" fillId="27" borderId="27" xfId="0" applyFont="1" applyFill="1" applyBorder="1" applyAlignment="1">
      <alignment horizontal="center"/>
    </xf>
    <xf numFmtId="0" fontId="67" fillId="27" borderId="81" xfId="0" applyFont="1" applyFill="1" applyBorder="1" applyAlignment="1">
      <alignment horizontal="center"/>
    </xf>
    <xf numFmtId="0" fontId="67" fillId="34" borderId="33" xfId="0" applyFont="1" applyFill="1" applyBorder="1" applyAlignment="1">
      <alignment horizontal="center" wrapText="1"/>
    </xf>
    <xf numFmtId="0" fontId="67" fillId="34" borderId="27" xfId="0" applyFont="1" applyFill="1" applyBorder="1" applyAlignment="1">
      <alignment horizontal="center" wrapText="1"/>
    </xf>
    <xf numFmtId="0" fontId="67" fillId="34" borderId="86" xfId="0" applyFont="1" applyFill="1" applyBorder="1" applyAlignment="1">
      <alignment horizontal="center" wrapText="1"/>
    </xf>
    <xf numFmtId="1" fontId="67" fillId="26" borderId="92" xfId="0" applyNumberFormat="1" applyFont="1" applyFill="1" applyBorder="1" applyAlignment="1">
      <alignment horizontal="center"/>
    </xf>
    <xf numFmtId="0" fontId="67" fillId="26" borderId="27" xfId="0" applyFont="1" applyFill="1" applyBorder="1" applyAlignment="1">
      <alignment horizontal="center"/>
    </xf>
    <xf numFmtId="0" fontId="67" fillId="26" borderId="81" xfId="0" applyFont="1" applyFill="1" applyBorder="1" applyAlignment="1">
      <alignment horizontal="center"/>
    </xf>
    <xf numFmtId="1" fontId="67" fillId="25" borderId="92" xfId="0" applyNumberFormat="1" applyFont="1" applyFill="1" applyBorder="1" applyAlignment="1">
      <alignment horizontal="center"/>
    </xf>
    <xf numFmtId="0" fontId="67" fillId="25" borderId="27" xfId="0" applyFont="1" applyFill="1" applyBorder="1" applyAlignment="1">
      <alignment horizontal="center"/>
    </xf>
    <xf numFmtId="0" fontId="67" fillId="25" borderId="81" xfId="0" applyFont="1" applyFill="1" applyBorder="1" applyAlignment="1">
      <alignment horizontal="center"/>
    </xf>
    <xf numFmtId="0" fontId="67" fillId="34" borderId="12" xfId="0" applyFont="1" applyFill="1" applyBorder="1" applyAlignment="1">
      <alignment horizontal="center" wrapText="1"/>
    </xf>
    <xf numFmtId="0" fontId="66" fillId="24" borderId="11" xfId="0" applyFont="1" applyFill="1" applyBorder="1" applyAlignment="1">
      <alignment horizontal="center"/>
    </xf>
    <xf numFmtId="0" fontId="33" fillId="0" borderId="0" xfId="0" applyFont="1" applyAlignment="1" applyProtection="1">
      <alignment horizont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1" fontId="75" fillId="0" borderId="0" xfId="0" applyNumberFormat="1" applyFont="1" applyFill="1" applyBorder="1" applyAlignment="1" applyProtection="1">
      <alignment horizontal="center"/>
    </xf>
    <xf numFmtId="0" fontId="6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45" fillId="29" borderId="6" xfId="0" applyFont="1" applyFill="1" applyBorder="1" applyAlignment="1" applyProtection="1">
      <alignment horizontal="left" vertical="center"/>
      <protection locked="0"/>
    </xf>
    <xf numFmtId="0" fontId="45" fillId="29" borderId="0" xfId="0" applyFont="1" applyFill="1" applyBorder="1" applyAlignment="1" applyProtection="1">
      <alignment horizontal="left" vertical="center"/>
      <protection locked="0"/>
    </xf>
    <xf numFmtId="0" fontId="45" fillId="29" borderId="9" xfId="0" applyFont="1" applyFill="1" applyBorder="1" applyAlignment="1" applyProtection="1">
      <alignment horizontal="left" vertical="center"/>
      <protection locked="0"/>
    </xf>
    <xf numFmtId="0" fontId="68" fillId="0" borderId="12" xfId="0" applyFont="1" applyFill="1" applyBorder="1" applyAlignment="1" applyProtection="1">
      <alignment horizontal="left" vertical="center"/>
    </xf>
    <xf numFmtId="0" fontId="11" fillId="29" borderId="14" xfId="0" applyFont="1" applyFill="1" applyBorder="1" applyAlignment="1" applyProtection="1">
      <alignment horizontal="left" vertical="center"/>
    </xf>
    <xf numFmtId="0" fontId="68" fillId="31" borderId="11" xfId="0" applyFont="1" applyFill="1" applyBorder="1" applyAlignment="1" applyProtection="1">
      <alignment horizontal="left" vertical="center"/>
    </xf>
    <xf numFmtId="0" fontId="11" fillId="29" borderId="6" xfId="0" applyFont="1" applyFill="1" applyBorder="1" applyAlignment="1" applyProtection="1">
      <alignment horizontal="left" vertical="center"/>
    </xf>
    <xf numFmtId="0" fontId="11" fillId="29" borderId="0" xfId="0" applyFont="1" applyFill="1" applyBorder="1" applyAlignment="1" applyProtection="1">
      <alignment horizontal="left" vertical="center"/>
    </xf>
    <xf numFmtId="0" fontId="11" fillId="29" borderId="9" xfId="0" applyFont="1" applyFill="1" applyBorder="1" applyAlignment="1" applyProtection="1">
      <alignment horizontal="left" vertical="center"/>
    </xf>
    <xf numFmtId="0" fontId="11" fillId="29" borderId="6" xfId="0" applyFont="1" applyFill="1" applyBorder="1" applyAlignment="1" applyProtection="1">
      <alignment horizontal="left" vertical="center"/>
      <protection locked="0"/>
    </xf>
    <xf numFmtId="0" fontId="11" fillId="29" borderId="0" xfId="0" applyFont="1" applyFill="1" applyBorder="1" applyAlignment="1" applyProtection="1">
      <alignment horizontal="left" vertical="center"/>
      <protection locked="0"/>
    </xf>
    <xf numFmtId="0" fontId="11" fillId="29" borderId="9" xfId="0" applyFont="1" applyFill="1" applyBorder="1" applyAlignment="1" applyProtection="1">
      <alignment horizontal="left" vertical="center"/>
      <protection locked="0"/>
    </xf>
    <xf numFmtId="0" fontId="11" fillId="29" borderId="16" xfId="0" quotePrefix="1" applyFont="1" applyFill="1" applyBorder="1" applyAlignment="1" applyProtection="1">
      <alignment horizontal="left" vertical="center"/>
    </xf>
    <xf numFmtId="0" fontId="11" fillId="29" borderId="4" xfId="0" quotePrefix="1" applyFont="1" applyFill="1" applyBorder="1" applyAlignment="1" applyProtection="1">
      <alignment horizontal="left" vertical="center"/>
    </xf>
    <xf numFmtId="0" fontId="45" fillId="29" borderId="15" xfId="0" applyFont="1" applyFill="1" applyBorder="1" applyAlignment="1" applyProtection="1">
      <alignment horizontal="left" vertical="center"/>
      <protection locked="0"/>
    </xf>
    <xf numFmtId="0" fontId="45" fillId="29" borderId="5" xfId="0" applyFont="1" applyFill="1" applyBorder="1" applyAlignment="1" applyProtection="1">
      <alignment horizontal="left" vertical="center"/>
      <protection locked="0"/>
    </xf>
    <xf numFmtId="0" fontId="45" fillId="29" borderId="8" xfId="0" applyFont="1" applyFill="1" applyBorder="1" applyAlignment="1" applyProtection="1">
      <alignment horizontal="left" vertical="center"/>
      <protection locked="0"/>
    </xf>
    <xf numFmtId="1" fontId="78" fillId="0" borderId="0" xfId="0" applyNumberFormat="1" applyFont="1" applyFill="1" applyBorder="1" applyAlignment="1" applyProtection="1">
      <alignment horizontal="center"/>
    </xf>
    <xf numFmtId="167" fontId="70" fillId="0" borderId="6" xfId="0" applyNumberFormat="1" applyFont="1" applyFill="1" applyBorder="1" applyAlignment="1" applyProtection="1">
      <alignment horizontal="left" vertical="center" wrapText="1"/>
    </xf>
    <xf numFmtId="167" fontId="70" fillId="0" borderId="9" xfId="0" applyNumberFormat="1" applyFont="1" applyFill="1" applyBorder="1" applyAlignment="1" applyProtection="1">
      <alignment horizontal="left" vertical="center" wrapText="1"/>
    </xf>
    <xf numFmtId="0" fontId="68" fillId="28" borderId="11" xfId="0" applyFont="1" applyFill="1" applyBorder="1" applyAlignment="1" applyProtection="1">
      <alignment horizontal="left" vertical="center"/>
    </xf>
    <xf numFmtId="167" fontId="71" fillId="0" borderId="10" xfId="0" applyNumberFormat="1" applyFont="1" applyFill="1" applyBorder="1" applyAlignment="1" applyProtection="1">
      <alignment horizontal="left" vertical="center" wrapText="1"/>
    </xf>
    <xf numFmtId="167" fontId="70" fillId="0" borderId="6" xfId="0" applyNumberFormat="1" applyFont="1" applyFill="1" applyBorder="1" applyAlignment="1" applyProtection="1">
      <alignment horizontal="left" vertical="center"/>
    </xf>
    <xf numFmtId="167" fontId="70" fillId="0" borderId="9" xfId="0" applyNumberFormat="1" applyFont="1" applyFill="1" applyBorder="1" applyAlignment="1" applyProtection="1">
      <alignment horizontal="left" vertical="center"/>
    </xf>
    <xf numFmtId="0" fontId="70" fillId="29" borderId="6" xfId="0" applyFont="1" applyFill="1" applyBorder="1" applyAlignment="1" applyProtection="1">
      <alignment horizontal="left" vertical="center"/>
    </xf>
    <xf numFmtId="0" fontId="70" fillId="29" borderId="9" xfId="0" applyFont="1" applyFill="1" applyBorder="1" applyAlignment="1" applyProtection="1">
      <alignment horizontal="left" vertical="center"/>
    </xf>
    <xf numFmtId="0" fontId="73" fillId="0" borderId="2" xfId="0" applyFont="1" applyFill="1" applyBorder="1" applyAlignment="1" applyProtection="1">
      <alignment horizontal="left" vertical="center"/>
    </xf>
    <xf numFmtId="0" fontId="73" fillId="0" borderId="3" xfId="0" applyFont="1" applyFill="1" applyBorder="1" applyAlignment="1" applyProtection="1">
      <alignment horizontal="left" vertical="center"/>
    </xf>
    <xf numFmtId="167" fontId="70" fillId="0" borderId="16" xfId="0" applyNumberFormat="1" applyFont="1" applyFill="1" applyBorder="1" applyAlignment="1" applyProtection="1">
      <alignment horizontal="left" vertical="center" wrapText="1"/>
    </xf>
    <xf numFmtId="167" fontId="70" fillId="0" borderId="7" xfId="0" applyNumberFormat="1" applyFont="1" applyFill="1" applyBorder="1" applyAlignment="1" applyProtection="1">
      <alignment horizontal="left" vertical="center" wrapText="1"/>
    </xf>
    <xf numFmtId="0" fontId="74" fillId="29" borderId="6" xfId="0" applyFont="1" applyFill="1" applyBorder="1" applyAlignment="1" applyProtection="1">
      <alignment horizontal="left" vertical="center"/>
    </xf>
    <xf numFmtId="0" fontId="74" fillId="29" borderId="9" xfId="0" applyFont="1" applyFill="1" applyBorder="1" applyAlignment="1" applyProtection="1">
      <alignment horizontal="left" vertical="center"/>
    </xf>
    <xf numFmtId="0" fontId="74" fillId="29" borderId="15" xfId="0" applyFont="1" applyFill="1" applyBorder="1" applyAlignment="1" applyProtection="1">
      <alignment horizontal="left" vertical="center"/>
      <protection locked="0"/>
    </xf>
    <xf numFmtId="0" fontId="74" fillId="29" borderId="8" xfId="0" applyFont="1" applyFill="1" applyBorder="1" applyAlignment="1" applyProtection="1">
      <alignment horizontal="left" vertical="center"/>
      <protection locked="0"/>
    </xf>
    <xf numFmtId="0" fontId="70" fillId="0" borderId="6" xfId="0" applyFont="1" applyFill="1" applyBorder="1" applyAlignment="1" applyProtection="1">
      <alignment horizontal="left" vertical="center"/>
    </xf>
    <xf numFmtId="0" fontId="70" fillId="0" borderId="9" xfId="0" applyFont="1" applyFill="1" applyBorder="1" applyAlignment="1" applyProtection="1">
      <alignment horizontal="left" vertical="center"/>
    </xf>
    <xf numFmtId="0" fontId="70" fillId="29" borderId="6" xfId="0" applyFont="1" applyFill="1" applyBorder="1" applyAlignment="1" applyProtection="1">
      <alignment horizontal="left" vertical="center" wrapText="1"/>
    </xf>
    <xf numFmtId="0" fontId="70" fillId="29" borderId="9" xfId="0" applyFont="1" applyFill="1" applyBorder="1" applyAlignment="1" applyProtection="1">
      <alignment horizontal="left" vertical="center" wrapText="1"/>
    </xf>
    <xf numFmtId="0" fontId="70" fillId="29" borderId="15" xfId="0" applyFont="1" applyFill="1" applyBorder="1" applyAlignment="1" applyProtection="1">
      <alignment horizontal="left" vertical="center" wrapText="1"/>
    </xf>
    <xf numFmtId="0" fontId="70" fillId="29" borderId="8" xfId="0" applyFont="1" applyFill="1" applyBorder="1" applyAlignment="1" applyProtection="1">
      <alignment horizontal="left" vertical="center" wrapText="1"/>
    </xf>
    <xf numFmtId="0" fontId="70" fillId="0" borderId="16" xfId="0" applyFont="1" applyFill="1" applyBorder="1" applyAlignment="1" applyProtection="1">
      <alignment horizontal="left" vertical="center" wrapText="1"/>
    </xf>
    <xf numFmtId="0" fontId="70" fillId="0" borderId="7" xfId="0" applyFont="1" applyFill="1" applyBorder="1" applyAlignment="1" applyProtection="1">
      <alignment horizontal="left" vertical="center" wrapText="1"/>
    </xf>
    <xf numFmtId="1" fontId="69" fillId="0" borderId="0" xfId="0" applyNumberFormat="1" applyFont="1" applyFill="1" applyBorder="1" applyAlignment="1" applyProtection="1">
      <alignment horizontal="center"/>
    </xf>
    <xf numFmtId="0" fontId="68" fillId="28" borderId="2" xfId="0" applyFont="1" applyFill="1" applyBorder="1" applyAlignment="1" applyProtection="1">
      <alignment horizontal="left" vertical="center"/>
    </xf>
    <xf numFmtId="0" fontId="68" fillId="28" borderId="3" xfId="0" applyFont="1" applyFill="1" applyBorder="1" applyAlignment="1" applyProtection="1">
      <alignment horizontal="left" vertical="center"/>
    </xf>
    <xf numFmtId="44" fontId="13" fillId="0" borderId="0" xfId="90" applyFont="1" applyBorder="1" applyProtection="1"/>
    <xf numFmtId="0" fontId="13" fillId="0" borderId="0" xfId="90" applyNumberFormat="1" applyFont="1" applyBorder="1" applyProtection="1"/>
    <xf numFmtId="0" fontId="10" fillId="0" borderId="2" xfId="0" applyFont="1" applyBorder="1" applyAlignment="1" applyProtection="1">
      <alignment horizontal="right"/>
    </xf>
    <xf numFmtId="0" fontId="10" fillId="0" borderId="3" xfId="170" applyNumberFormat="1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right"/>
    </xf>
    <xf numFmtId="44" fontId="17" fillId="29" borderId="12" xfId="90" applyFont="1" applyFill="1" applyBorder="1" applyProtection="1">
      <protection locked="0"/>
    </xf>
    <xf numFmtId="0" fontId="70" fillId="0" borderId="0" xfId="0" applyFont="1" applyFill="1" applyBorder="1" applyAlignment="1" applyProtection="1">
      <alignment horizontal="center"/>
    </xf>
    <xf numFmtId="0" fontId="59" fillId="0" borderId="0" xfId="0" applyFont="1" applyFill="1" applyBorder="1" applyAlignment="1">
      <alignment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 applyProtection="1"/>
    <xf numFmtId="0" fontId="0" fillId="0" borderId="0" xfId="0" applyFill="1" applyBorder="1"/>
  </cellXfs>
  <cellStyles count="172">
    <cellStyle name="_AA FADESA MZO.31 MON.DOC." xfId="1"/>
    <cellStyle name="_AA FADESA MZO.31 MON.DOC._FORMATOS  RESULTADOS COMITE ELECUTIVO-SEPT08ECU (2)" xfId="2"/>
    <cellStyle name="_AA FADESA MZO.31 MON.DOC._FORMATOS  RESULTADOS COMITE ELECUTIVO-SEPT08ECU (4)" xfId="3"/>
    <cellStyle name="_AA moneda funcional a FEB" xfId="4"/>
    <cellStyle name="_AA moneda funcional a FEB_FORMATOS  RESULTADOS COMITE ELECUTIVO-SEPT08ECU (2)" xfId="5"/>
    <cellStyle name="_AA moneda funcional a FEB_FORMATOS  RESULTADOS COMITE ELECUTIVO-SEPT08ECU (4)" xfId="6"/>
    <cellStyle name="_AA moneda funcional a OCT.06" xfId="7"/>
    <cellStyle name="_AA moneda funcional a OCT.06_FORMATOS  RESULTADOS COMITE ELECUTIVO-SEPT08ECU (2)" xfId="8"/>
    <cellStyle name="_AA moneda funcional a OCT.06_FORMATOS  RESULTADOS COMITE ELECUTIVO-SEPT08ECU (4)" xfId="9"/>
    <cellStyle name="_AA moneda funcional a OCT.06A" xfId="10"/>
    <cellStyle name="_AA moneda funcional a OCT.06A_FORMATOS  RESULTADOS COMITE ELECUTIVO-SEPT08ECU (2)" xfId="11"/>
    <cellStyle name="_AA moneda funcional a OCT.06A_FORMATOS  RESULTADOS COMITE ELECUTIVO-SEPT08ECU (4)" xfId="12"/>
    <cellStyle name="_AA moneda funcional a sep.06" xfId="13"/>
    <cellStyle name="_AA moneda funcional a sep.06_FORMATOS  RESULTADOS COMITE ELECUTIVO-SEPT08ECU (2)" xfId="14"/>
    <cellStyle name="_AA moneda funcional a sep.06_FORMATOS  RESULTADOS COMITE ELECUTIVO-SEPT08ECU (4)" xfId="15"/>
    <cellStyle name="_ABRIL-AAM1" xfId="16"/>
    <cellStyle name="_ABRIL-AAM1_FORMATOS  RESULTADOS COMITE ELECUTIVO-SEPT08ECU (2)" xfId="17"/>
    <cellStyle name="_ABRIL-AAM1_FORMATOS  RESULTADOS COMITE ELECUTIVO-SEPT08ECU (4)" xfId="18"/>
    <cellStyle name="_ABRIL-AAME1" xfId="19"/>
    <cellStyle name="_ABRIL-AAME1_FORMATOS  RESULTADOS COMITE ELECUTIVO-SEPT08ECU (2)" xfId="20"/>
    <cellStyle name="_ABRIL-AAME1_FORMATOS  RESULTADOS COMITE ELECUTIVO-SEPT08ECU (4)" xfId="21"/>
    <cellStyle name="_AGO-AAM" xfId="22"/>
    <cellStyle name="_AGO-AAM_DIRECTORIO 4TO TRIMESTRE" xfId="23"/>
    <cellStyle name="_AGO-AAM_FORMATOS  RESULTADOS COMITE ELECUTIVO-SEPT08ECU (2)" xfId="24"/>
    <cellStyle name="_AGO-AAM_FORMATOS  RESULTADOS COMITE ELECUTIVO-SEPT08ECU (4)" xfId="25"/>
    <cellStyle name="_AGO-AAM_REUNION JEFATURAS MARZO 09-04-13" xfId="26"/>
    <cellStyle name="_Ajustes Diferencial 2007-Abril" xfId="27"/>
    <cellStyle name="_Ajustes Diferencial 2007-Abril_FORMATOS  RESULTADOS COMITE ELECUTIVO-SEPT08ECU (2)" xfId="28"/>
    <cellStyle name="_Ajustes Diferencial 2007-Abril_FORMATOS  RESULTADOS COMITE ELECUTIVO-SEPT08ECU (4)" xfId="29"/>
    <cellStyle name="_ANTIGUEDAD DIC 2006 DOLARES FADESA" xfId="30"/>
    <cellStyle name="_ANTIGUEDAD DIC 2006 DOLARES FADESA_FORMATOS  RESULTADOS COMITE ELECUTIVO-SEPT08ECU (2)" xfId="31"/>
    <cellStyle name="_ANTIGUEDAD DIC 2006 DOLARES FADESA_FORMATOS  RESULTADOS COMITE ELECUTIVO-SEPT08ECU (4)" xfId="32"/>
    <cellStyle name="_ANTIGUEDAD DIC 2006 ORIGINAL FADESA" xfId="33"/>
    <cellStyle name="_ANTIGUEDAD DIC 2006 ORIGINAL FADESA_FORMATOS  RESULTADOS COMITE ELECUTIVO-SEPT08ECU (2)" xfId="34"/>
    <cellStyle name="_ANTIGUEDAD DIC 2006 ORIGINAL FADESA_FORMATOS  RESULTADOS COMITE ELECUTIVO-SEPT08ECU (4)" xfId="35"/>
    <cellStyle name="_Conciliacion Febrero" xfId="36"/>
    <cellStyle name="_Conciliacion JULIO" xfId="37"/>
    <cellStyle name="_Conciliacion JULIO_DIRECTORIO 4TO TRIMESTRE" xfId="38"/>
    <cellStyle name="_Conciliacion JULIO_FORMATOS  RESULTADOS COMITE ELECUTIVO-SEPT08ECU (2)" xfId="39"/>
    <cellStyle name="_Conciliacion JULIO_FORMATOS  RESULTADOS COMITE ELECUTIVO-SEPT08ECU (4)" xfId="40"/>
    <cellStyle name="_Conciliacion JULIO_REUNION JEFATURAS MARZO 09-04-13" xfId="41"/>
    <cellStyle name="_Conciliacion OCT06." xfId="42"/>
    <cellStyle name="_Conciliacion OCT06._FORMATOS  RESULTADOS COMITE ELECUTIVO-SEPT08ECU (2)" xfId="43"/>
    <cellStyle name="_Conciliacion OCT06._FORMATOS  RESULTADOS COMITE ELECUTIVO-SEPT08ECU (4)" xfId="44"/>
    <cellStyle name="_JNO-AAF" xfId="45"/>
    <cellStyle name="_JNO-AAF_FORMATOS  RESULTADOS COMITE ELECUTIVO-SEPT08ECU (2)" xfId="46"/>
    <cellStyle name="_JNO-AAF_FORMATOS  RESULTADOS COMITE ELECUTIVO-SEPT08ECU (4)" xfId="47"/>
    <cellStyle name="_JNO-AAM" xfId="48"/>
    <cellStyle name="_JNO-AAM_FORMATOS  RESULTADOS COMITE ELECUTIVO-SEPT08ECU (2)" xfId="49"/>
    <cellStyle name="_JNO-AAM_FORMATOS  RESULTADOS COMITE ELECUTIVO-SEPT08ECU (4)" xfId="50"/>
    <cellStyle name="_LIBRO MAYOR" xfId="51"/>
    <cellStyle name="_Libro Mayor 1110299102 Trf. entre cuen" xfId="52"/>
    <cellStyle name="_Libro Mayor 1110299102 Trf. entre cuen_FORMATOS  RESULTADOS COMITE ELECUTIVO-SEPT08ECU (2)" xfId="53"/>
    <cellStyle name="_Libro Mayor 1110299102 Trf. entre cuen_FORMATOS  RESULTADOS COMITE ELECUTIVO-SEPT08ECU (4)" xfId="54"/>
    <cellStyle name="_LIBRO MAYOR_1" xfId="55"/>
    <cellStyle name="_LIBRO MAYOR_1_DIRECTORIO 4TO TRIMESTRE" xfId="56"/>
    <cellStyle name="_LIBRO MAYOR_1_FORMATOS  RESULTADOS COMITE ELECUTIVO-SEPT08ECU (2)" xfId="57"/>
    <cellStyle name="_LIBRO MAYOR_1_FORMATOS  RESULTADOS COMITE ELECUTIVO-SEPT08ECU (4)" xfId="58"/>
    <cellStyle name="_LIBRO MAYOR_1_REUNION JEFATURAS MARZO 09-04-13" xfId="59"/>
    <cellStyle name="_LIBRO MAYOR_FORMATOS  RESULTADOS COMITE ELECUTIVO-SEPT08ECU (2)" xfId="60"/>
    <cellStyle name="_LIBRO MAYOR_FORMATOS  RESULTADOS COMITE ELECUTIVO-SEPT08ECU (4)" xfId="61"/>
    <cellStyle name="_Libro2" xfId="62"/>
    <cellStyle name="_Libro2_FORMATOS  RESULTADOS COMITE ELECUTIVO-SEPT08ECU (2)" xfId="63"/>
    <cellStyle name="_Libro2_FORMATOS  RESULTADOS COMITE ELECUTIVO-SEPT08ECU (4)" xfId="64"/>
    <cellStyle name="Celda de comprobación 12" xfId="65"/>
    <cellStyle name="Celda de comprobación 2" xfId="66"/>
    <cellStyle name="Currency 2" xfId="67"/>
    <cellStyle name="Currency 2 2" xfId="68"/>
    <cellStyle name="Currency 3" xfId="69"/>
    <cellStyle name="Estilo 1" xfId="70"/>
    <cellStyle name="Estilo 1 2" xfId="71"/>
    <cellStyle name="Euro" xfId="72"/>
    <cellStyle name="Excel Built-in Normal" xfId="73"/>
    <cellStyle name="Hipervínculo 2" xfId="74"/>
    <cellStyle name="Hipervínculo 3" xfId="75"/>
    <cellStyle name="Millares" xfId="170" builtinId="3"/>
    <cellStyle name="Millares 10" xfId="169"/>
    <cellStyle name="Millares 19" xfId="76"/>
    <cellStyle name="Millares 2" xfId="77"/>
    <cellStyle name="Millares 2 2" xfId="78"/>
    <cellStyle name="Millares 2 3" xfId="79"/>
    <cellStyle name="Millares 3" xfId="80"/>
    <cellStyle name="Millares 3 2" xfId="81"/>
    <cellStyle name="Millares 3 2 2" xfId="82"/>
    <cellStyle name="Millares 3 3" xfId="83"/>
    <cellStyle name="Millares 4" xfId="84"/>
    <cellStyle name="Millares 4 2" xfId="85"/>
    <cellStyle name="Millares 4 3" xfId="86"/>
    <cellStyle name="Millares 5" xfId="87"/>
    <cellStyle name="Millares 6" xfId="88"/>
    <cellStyle name="Millares 7" xfId="89"/>
    <cellStyle name="Millares 8" xfId="165"/>
    <cellStyle name="Moneda" xfId="90" builtinId="4"/>
    <cellStyle name="Moneda 2" xfId="91"/>
    <cellStyle name="Moneda 3" xfId="92"/>
    <cellStyle name="Moneda 4" xfId="93"/>
    <cellStyle name="Normal" xfId="0" builtinId="0"/>
    <cellStyle name="Normal 10" xfId="94"/>
    <cellStyle name="Normal 104" xfId="95"/>
    <cellStyle name="Normal 11" xfId="96"/>
    <cellStyle name="Normal 12" xfId="97"/>
    <cellStyle name="Normal 12 2" xfId="98"/>
    <cellStyle name="Normal 13" xfId="99"/>
    <cellStyle name="Normal 14" xfId="100"/>
    <cellStyle name="Normal 15" xfId="101"/>
    <cellStyle name="Normal 16" xfId="102"/>
    <cellStyle name="Normal 17" xfId="103"/>
    <cellStyle name="Normal 18" xfId="104"/>
    <cellStyle name="Normal 19" xfId="105"/>
    <cellStyle name="Normal 19 2" xfId="106"/>
    <cellStyle name="Normal 191" xfId="107"/>
    <cellStyle name="Normal 2" xfId="108"/>
    <cellStyle name="Normal 2 2" xfId="109"/>
    <cellStyle name="Normal 2 2 2" xfId="110"/>
    <cellStyle name="Normal 2 3" xfId="111"/>
    <cellStyle name="Normal 2 4" xfId="112"/>
    <cellStyle name="Normal 20" xfId="113"/>
    <cellStyle name="Normal 21" xfId="114"/>
    <cellStyle name="Normal 22" xfId="115"/>
    <cellStyle name="Normal 23" xfId="116"/>
    <cellStyle name="Normal 24" xfId="117"/>
    <cellStyle name="Normal 25" xfId="118"/>
    <cellStyle name="Normal 26" xfId="163"/>
    <cellStyle name="Normal 27" xfId="167"/>
    <cellStyle name="Normal 29" xfId="171"/>
    <cellStyle name="Normal 3" xfId="119"/>
    <cellStyle name="Normal 3 2" xfId="120"/>
    <cellStyle name="Normal 3 2 2" xfId="121"/>
    <cellStyle name="Normal 3 2 2 2" xfId="122"/>
    <cellStyle name="Normal 3 3" xfId="123"/>
    <cellStyle name="Normal 3 4" xfId="124"/>
    <cellStyle name="Normal 3 5" xfId="125"/>
    <cellStyle name="Normal 30" xfId="168"/>
    <cellStyle name="Normal 4" xfId="126"/>
    <cellStyle name="Normal 4 2" xfId="127"/>
    <cellStyle name="Normal 4 2 2" xfId="128"/>
    <cellStyle name="Normal 4 3" xfId="129"/>
    <cellStyle name="Normal 5" xfId="130"/>
    <cellStyle name="Normal 6" xfId="131"/>
    <cellStyle name="Normal 6 2" xfId="132"/>
    <cellStyle name="Normal 7" xfId="133"/>
    <cellStyle name="Normal 8" xfId="134"/>
    <cellStyle name="Normal 9" xfId="135"/>
    <cellStyle name="Notas 2" xfId="136"/>
    <cellStyle name="Porcentaje" xfId="166" builtinId="5"/>
    <cellStyle name="Porcentaje 2" xfId="137"/>
    <cellStyle name="Porcentaje 2 2" xfId="138"/>
    <cellStyle name="Porcentaje 3" xfId="139"/>
    <cellStyle name="Porcentaje 4" xfId="140"/>
    <cellStyle name="Porcentaje 5" xfId="141"/>
    <cellStyle name="Porcentaje 6" xfId="164"/>
    <cellStyle name="Porcentual 2" xfId="142"/>
    <cellStyle name="Porcentual 2 2" xfId="143"/>
    <cellStyle name="Porcentual 3" xfId="144"/>
    <cellStyle name="Porcentual 4" xfId="145"/>
    <cellStyle name="Porcentual 5" xfId="146"/>
    <cellStyle name="Porcentual 6" xfId="147"/>
    <cellStyle name="Porcentual 7" xfId="148"/>
    <cellStyle name="Style 1" xfId="149"/>
    <cellStyle name="Style 10" xfId="150"/>
    <cellStyle name="Style 11" xfId="151"/>
    <cellStyle name="Style 12" xfId="152"/>
    <cellStyle name="Style 13" xfId="153"/>
    <cellStyle name="Style 14" xfId="154"/>
    <cellStyle name="Style 2" xfId="155"/>
    <cellStyle name="Style 3" xfId="156"/>
    <cellStyle name="Style 4" xfId="157"/>
    <cellStyle name="Style 5" xfId="158"/>
    <cellStyle name="Style 6" xfId="159"/>
    <cellStyle name="Style 7" xfId="160"/>
    <cellStyle name="Style 8" xfId="161"/>
    <cellStyle name="Style 9" xfId="162"/>
  </cellStyles>
  <dxfs count="3">
    <dxf>
      <font>
        <color theme="0"/>
      </font>
    </dxf>
    <dxf>
      <font>
        <color auto="1"/>
      </font>
      <border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152</xdr:row>
      <xdr:rowOff>0</xdr:rowOff>
    </xdr:from>
    <xdr:to>
      <xdr:col>1</xdr:col>
      <xdr:colOff>219075</xdr:colOff>
      <xdr:row>158</xdr:row>
      <xdr:rowOff>47625</xdr:rowOff>
    </xdr:to>
    <xdr:sp macro="" textlink="">
      <xdr:nvSpPr>
        <xdr:cNvPr id="4" name="CuadroTexto 1"/>
        <xdr:cNvSpPr txBox="1"/>
      </xdr:nvSpPr>
      <xdr:spPr>
        <a:xfrm>
          <a:off x="133350" y="2284095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2</xdr:col>
      <xdr:colOff>0</xdr:colOff>
      <xdr:row>152</xdr:row>
      <xdr:rowOff>9525</xdr:rowOff>
    </xdr:from>
    <xdr:to>
      <xdr:col>4</xdr:col>
      <xdr:colOff>523875</xdr:colOff>
      <xdr:row>158</xdr:row>
      <xdr:rowOff>57150</xdr:rowOff>
    </xdr:to>
    <xdr:sp macro="" textlink="">
      <xdr:nvSpPr>
        <xdr:cNvPr id="5" name="CuadroTexto 2"/>
        <xdr:cNvSpPr txBox="1"/>
      </xdr:nvSpPr>
      <xdr:spPr>
        <a:xfrm>
          <a:off x="3209925" y="22850475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4</xdr:col>
      <xdr:colOff>171450</xdr:colOff>
      <xdr:row>60</xdr:row>
      <xdr:rowOff>57150</xdr:rowOff>
    </xdr:to>
    <xdr:sp macro="" textlink="">
      <xdr:nvSpPr>
        <xdr:cNvPr id="2" name="CuadroTexto 1"/>
        <xdr:cNvSpPr txBox="1"/>
      </xdr:nvSpPr>
      <xdr:spPr>
        <a:xfrm>
          <a:off x="847725" y="809625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8</xdr:col>
      <xdr:colOff>57150</xdr:colOff>
      <xdr:row>60</xdr:row>
      <xdr:rowOff>57150</xdr:rowOff>
    </xdr:to>
    <xdr:sp macro="" textlink="">
      <xdr:nvSpPr>
        <xdr:cNvPr id="3" name="CuadroTexto 2"/>
        <xdr:cNvSpPr txBox="1"/>
      </xdr:nvSpPr>
      <xdr:spPr>
        <a:xfrm>
          <a:off x="4238625" y="809625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41</xdr:row>
      <xdr:rowOff>85725</xdr:rowOff>
    </xdr:from>
    <xdr:to>
      <xdr:col>0</xdr:col>
      <xdr:colOff>2876550</xdr:colOff>
      <xdr:row>47</xdr:row>
      <xdr:rowOff>133350</xdr:rowOff>
    </xdr:to>
    <xdr:sp macro="" textlink="">
      <xdr:nvSpPr>
        <xdr:cNvPr id="2" name="CuadroTexto 1"/>
        <xdr:cNvSpPr txBox="1"/>
      </xdr:nvSpPr>
      <xdr:spPr>
        <a:xfrm>
          <a:off x="161925" y="8181975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0</xdr:col>
      <xdr:colOff>2914650</xdr:colOff>
      <xdr:row>41</xdr:row>
      <xdr:rowOff>85725</xdr:rowOff>
    </xdr:from>
    <xdr:to>
      <xdr:col>4</xdr:col>
      <xdr:colOff>581025</xdr:colOff>
      <xdr:row>47</xdr:row>
      <xdr:rowOff>133350</xdr:rowOff>
    </xdr:to>
    <xdr:sp macro="" textlink="">
      <xdr:nvSpPr>
        <xdr:cNvPr id="3" name="CuadroTexto 2"/>
        <xdr:cNvSpPr txBox="1"/>
      </xdr:nvSpPr>
      <xdr:spPr>
        <a:xfrm>
          <a:off x="2914650" y="8181975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647</xdr:row>
      <xdr:rowOff>0</xdr:rowOff>
    </xdr:from>
    <xdr:to>
      <xdr:col>1</xdr:col>
      <xdr:colOff>485775</xdr:colOff>
      <xdr:row>654</xdr:row>
      <xdr:rowOff>57150</xdr:rowOff>
    </xdr:to>
    <xdr:sp macro="" textlink="">
      <xdr:nvSpPr>
        <xdr:cNvPr id="2" name="CuadroTexto 1"/>
        <xdr:cNvSpPr txBox="1"/>
      </xdr:nvSpPr>
      <xdr:spPr>
        <a:xfrm>
          <a:off x="781050" y="105794175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2</xdr:col>
      <xdr:colOff>38100</xdr:colOff>
      <xdr:row>647</xdr:row>
      <xdr:rowOff>9525</xdr:rowOff>
    </xdr:from>
    <xdr:to>
      <xdr:col>6</xdr:col>
      <xdr:colOff>38100</xdr:colOff>
      <xdr:row>654</xdr:row>
      <xdr:rowOff>66675</xdr:rowOff>
    </xdr:to>
    <xdr:sp macro="" textlink="">
      <xdr:nvSpPr>
        <xdr:cNvPr id="3" name="CuadroTexto 2"/>
        <xdr:cNvSpPr txBox="1"/>
      </xdr:nvSpPr>
      <xdr:spPr>
        <a:xfrm>
          <a:off x="3743325" y="10580370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34</xdr:row>
      <xdr:rowOff>104775</xdr:rowOff>
    </xdr:from>
    <xdr:to>
      <xdr:col>1</xdr:col>
      <xdr:colOff>1076325</xdr:colOff>
      <xdr:row>42</xdr:row>
      <xdr:rowOff>0</xdr:rowOff>
    </xdr:to>
    <xdr:sp macro="" textlink="">
      <xdr:nvSpPr>
        <xdr:cNvPr id="2" name="CuadroTexto 1"/>
        <xdr:cNvSpPr txBox="1"/>
      </xdr:nvSpPr>
      <xdr:spPr>
        <a:xfrm>
          <a:off x="647700" y="6219825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2</xdr:col>
      <xdr:colOff>161925</xdr:colOff>
      <xdr:row>34</xdr:row>
      <xdr:rowOff>104775</xdr:rowOff>
    </xdr:from>
    <xdr:to>
      <xdr:col>4</xdr:col>
      <xdr:colOff>466725</xdr:colOff>
      <xdr:row>42</xdr:row>
      <xdr:rowOff>0</xdr:rowOff>
    </xdr:to>
    <xdr:sp macro="" textlink="">
      <xdr:nvSpPr>
        <xdr:cNvPr id="3" name="CuadroTexto 1"/>
        <xdr:cNvSpPr txBox="1"/>
      </xdr:nvSpPr>
      <xdr:spPr>
        <a:xfrm>
          <a:off x="3629025" y="6219825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402167</xdr:colOff>
      <xdr:row>48</xdr:row>
      <xdr:rowOff>158750</xdr:rowOff>
    </xdr:from>
    <xdr:to>
      <xdr:col>0</xdr:col>
      <xdr:colOff>3116792</xdr:colOff>
      <xdr:row>55</xdr:row>
      <xdr:rowOff>15875</xdr:rowOff>
    </xdr:to>
    <xdr:sp macro="" textlink="">
      <xdr:nvSpPr>
        <xdr:cNvPr id="2" name="CuadroTexto 1"/>
        <xdr:cNvSpPr txBox="1"/>
      </xdr:nvSpPr>
      <xdr:spPr>
        <a:xfrm>
          <a:off x="402167" y="993775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0</xdr:col>
      <xdr:colOff>3602568</xdr:colOff>
      <xdr:row>48</xdr:row>
      <xdr:rowOff>99483</xdr:rowOff>
    </xdr:from>
    <xdr:to>
      <xdr:col>2</xdr:col>
      <xdr:colOff>633943</xdr:colOff>
      <xdr:row>54</xdr:row>
      <xdr:rowOff>147108</xdr:rowOff>
    </xdr:to>
    <xdr:sp macro="" textlink="">
      <xdr:nvSpPr>
        <xdr:cNvPr id="3" name="CuadroTexto 1"/>
        <xdr:cNvSpPr txBox="1"/>
      </xdr:nvSpPr>
      <xdr:spPr>
        <a:xfrm>
          <a:off x="3602568" y="9878483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171450</xdr:rowOff>
    </xdr:from>
    <xdr:ext cx="1409700" cy="533189"/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71450"/>
          <a:ext cx="1409700" cy="53318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60</xdr:row>
      <xdr:rowOff>104775</xdr:rowOff>
    </xdr:from>
    <xdr:to>
      <xdr:col>9</xdr:col>
      <xdr:colOff>342900</xdr:colOff>
      <xdr:row>69</xdr:row>
      <xdr:rowOff>9525</xdr:rowOff>
    </xdr:to>
    <xdr:sp macro="" textlink="">
      <xdr:nvSpPr>
        <xdr:cNvPr id="2" name="CuadroTexto 1"/>
        <xdr:cNvSpPr txBox="1"/>
      </xdr:nvSpPr>
      <xdr:spPr>
        <a:xfrm>
          <a:off x="3743325" y="9696450"/>
          <a:ext cx="47244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9</xdr:col>
      <xdr:colOff>685800</xdr:colOff>
      <xdr:row>60</xdr:row>
      <xdr:rowOff>133350</xdr:rowOff>
    </xdr:from>
    <xdr:to>
      <xdr:col>14</xdr:col>
      <xdr:colOff>219075</xdr:colOff>
      <xdr:row>69</xdr:row>
      <xdr:rowOff>38100</xdr:rowOff>
    </xdr:to>
    <xdr:sp macro="" textlink="">
      <xdr:nvSpPr>
        <xdr:cNvPr id="3" name="CuadroTexto 2"/>
        <xdr:cNvSpPr txBox="1"/>
      </xdr:nvSpPr>
      <xdr:spPr>
        <a:xfrm>
          <a:off x="8810625" y="9725025"/>
          <a:ext cx="395287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60</xdr:row>
      <xdr:rowOff>104775</xdr:rowOff>
    </xdr:from>
    <xdr:to>
      <xdr:col>4</xdr:col>
      <xdr:colOff>123825</xdr:colOff>
      <xdr:row>69</xdr:row>
      <xdr:rowOff>9525</xdr:rowOff>
    </xdr:to>
    <xdr:sp macro="" textlink="">
      <xdr:nvSpPr>
        <xdr:cNvPr id="2" name="CuadroTexto 1"/>
        <xdr:cNvSpPr txBox="1"/>
      </xdr:nvSpPr>
      <xdr:spPr>
        <a:xfrm>
          <a:off x="1466850" y="960120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4</xdr:col>
      <xdr:colOff>581025</xdr:colOff>
      <xdr:row>60</xdr:row>
      <xdr:rowOff>104775</xdr:rowOff>
    </xdr:from>
    <xdr:to>
      <xdr:col>8</xdr:col>
      <xdr:colOff>133350</xdr:colOff>
      <xdr:row>69</xdr:row>
      <xdr:rowOff>9525</xdr:rowOff>
    </xdr:to>
    <xdr:sp macro="" textlink="">
      <xdr:nvSpPr>
        <xdr:cNvPr id="3" name="CuadroTexto 1"/>
        <xdr:cNvSpPr txBox="1"/>
      </xdr:nvSpPr>
      <xdr:spPr>
        <a:xfrm>
          <a:off x="4638675" y="960120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31</xdr:row>
      <xdr:rowOff>47625</xdr:rowOff>
    </xdr:from>
    <xdr:to>
      <xdr:col>4</xdr:col>
      <xdr:colOff>666750</xdr:colOff>
      <xdr:row>37</xdr:row>
      <xdr:rowOff>95250</xdr:rowOff>
    </xdr:to>
    <xdr:sp macro="" textlink="">
      <xdr:nvSpPr>
        <xdr:cNvPr id="3" name="CuadroTexto 1"/>
        <xdr:cNvSpPr txBox="1"/>
      </xdr:nvSpPr>
      <xdr:spPr>
        <a:xfrm>
          <a:off x="2857500" y="613410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0</xdr:col>
      <xdr:colOff>114300</xdr:colOff>
      <xdr:row>31</xdr:row>
      <xdr:rowOff>19050</xdr:rowOff>
    </xdr:from>
    <xdr:to>
      <xdr:col>1</xdr:col>
      <xdr:colOff>981075</xdr:colOff>
      <xdr:row>37</xdr:row>
      <xdr:rowOff>66675</xdr:rowOff>
    </xdr:to>
    <xdr:sp macro="" textlink="">
      <xdr:nvSpPr>
        <xdr:cNvPr id="4" name="CuadroTexto 1"/>
        <xdr:cNvSpPr txBox="1"/>
      </xdr:nvSpPr>
      <xdr:spPr>
        <a:xfrm>
          <a:off x="114300" y="6105525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39</xdr:row>
      <xdr:rowOff>0</xdr:rowOff>
    </xdr:from>
    <xdr:to>
      <xdr:col>3</xdr:col>
      <xdr:colOff>9525</xdr:colOff>
      <xdr:row>45</xdr:row>
      <xdr:rowOff>47625</xdr:rowOff>
    </xdr:to>
    <xdr:sp macro="" textlink="">
      <xdr:nvSpPr>
        <xdr:cNvPr id="2" name="CuadroTexto 1"/>
        <xdr:cNvSpPr txBox="1"/>
      </xdr:nvSpPr>
      <xdr:spPr>
        <a:xfrm>
          <a:off x="476250" y="8382000"/>
          <a:ext cx="9620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8</xdr:col>
      <xdr:colOff>276225</xdr:colOff>
      <xdr:row>45</xdr:row>
      <xdr:rowOff>47625</xdr:rowOff>
    </xdr:to>
    <xdr:sp macro="" textlink="">
      <xdr:nvSpPr>
        <xdr:cNvPr id="3" name="CuadroTexto 2"/>
        <xdr:cNvSpPr txBox="1"/>
      </xdr:nvSpPr>
      <xdr:spPr>
        <a:xfrm>
          <a:off x="1905000" y="8382000"/>
          <a:ext cx="21812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54</xdr:row>
      <xdr:rowOff>152400</xdr:rowOff>
    </xdr:from>
    <xdr:to>
      <xdr:col>3</xdr:col>
      <xdr:colOff>285750</xdr:colOff>
      <xdr:row>61</xdr:row>
      <xdr:rowOff>9525</xdr:rowOff>
    </xdr:to>
    <xdr:sp macro="" textlink="">
      <xdr:nvSpPr>
        <xdr:cNvPr id="2" name="CuadroTexto 1"/>
        <xdr:cNvSpPr txBox="1"/>
      </xdr:nvSpPr>
      <xdr:spPr>
        <a:xfrm>
          <a:off x="1276350" y="10401300"/>
          <a:ext cx="30575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3</xdr:col>
      <xdr:colOff>485775</xdr:colOff>
      <xdr:row>54</xdr:row>
      <xdr:rowOff>161925</xdr:rowOff>
    </xdr:from>
    <xdr:to>
      <xdr:col>6</xdr:col>
      <xdr:colOff>733425</xdr:colOff>
      <xdr:row>61</xdr:row>
      <xdr:rowOff>19050</xdr:rowOff>
    </xdr:to>
    <xdr:sp macro="" textlink="">
      <xdr:nvSpPr>
        <xdr:cNvPr id="3" name="CuadroTexto 2"/>
        <xdr:cNvSpPr txBox="1"/>
      </xdr:nvSpPr>
      <xdr:spPr>
        <a:xfrm>
          <a:off x="4533900" y="10410825"/>
          <a:ext cx="330517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  <xdr:twoCellAnchor editAs="oneCell">
    <xdr:from>
      <xdr:col>1</xdr:col>
      <xdr:colOff>514349</xdr:colOff>
      <xdr:row>0</xdr:row>
      <xdr:rowOff>19050</xdr:rowOff>
    </xdr:from>
    <xdr:to>
      <xdr:col>3</xdr:col>
      <xdr:colOff>247649</xdr:colOff>
      <xdr:row>3</xdr:row>
      <xdr:rowOff>161925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346" t="10541" r="71811" b="9079"/>
        <a:stretch/>
      </xdr:blipFill>
      <xdr:spPr>
        <a:xfrm>
          <a:off x="2571749" y="19050"/>
          <a:ext cx="1724025" cy="714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1616075</xdr:colOff>
      <xdr:row>60</xdr:row>
      <xdr:rowOff>89959</xdr:rowOff>
    </xdr:from>
    <xdr:to>
      <xdr:col>3</xdr:col>
      <xdr:colOff>701675</xdr:colOff>
      <xdr:row>66</xdr:row>
      <xdr:rowOff>137584</xdr:rowOff>
    </xdr:to>
    <xdr:sp macro="" textlink="">
      <xdr:nvSpPr>
        <xdr:cNvPr id="2" name="CuadroTexto 1"/>
        <xdr:cNvSpPr txBox="1"/>
      </xdr:nvSpPr>
      <xdr:spPr>
        <a:xfrm>
          <a:off x="1616075" y="11467042"/>
          <a:ext cx="3128433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4</xdr:col>
      <xdr:colOff>118534</xdr:colOff>
      <xdr:row>60</xdr:row>
      <xdr:rowOff>95250</xdr:rowOff>
    </xdr:from>
    <xdr:to>
      <xdr:col>7</xdr:col>
      <xdr:colOff>289984</xdr:colOff>
      <xdr:row>66</xdr:row>
      <xdr:rowOff>142875</xdr:rowOff>
    </xdr:to>
    <xdr:sp macro="" textlink="">
      <xdr:nvSpPr>
        <xdr:cNvPr id="3" name="CuadroTexto 2"/>
        <xdr:cNvSpPr txBox="1"/>
      </xdr:nvSpPr>
      <xdr:spPr>
        <a:xfrm>
          <a:off x="5219701" y="11472333"/>
          <a:ext cx="3346450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  <xdr:twoCellAnchor editAs="oneCell">
    <xdr:from>
      <xdr:col>1</xdr:col>
      <xdr:colOff>455083</xdr:colOff>
      <xdr:row>0</xdr:row>
      <xdr:rowOff>0</xdr:rowOff>
    </xdr:from>
    <xdr:to>
      <xdr:col>3</xdr:col>
      <xdr:colOff>296334</xdr:colOff>
      <xdr:row>3</xdr:row>
      <xdr:rowOff>142875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45" t="10541" r="71415" b="9079"/>
        <a:stretch/>
      </xdr:blipFill>
      <xdr:spPr>
        <a:xfrm>
          <a:off x="2508250" y="0"/>
          <a:ext cx="1830917" cy="714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23</xdr:row>
      <xdr:rowOff>47625</xdr:rowOff>
    </xdr:from>
    <xdr:to>
      <xdr:col>3</xdr:col>
      <xdr:colOff>828675</xdr:colOff>
      <xdr:row>29</xdr:row>
      <xdr:rowOff>95250</xdr:rowOff>
    </xdr:to>
    <xdr:sp macro="" textlink="">
      <xdr:nvSpPr>
        <xdr:cNvPr id="2" name="CuadroTexto 1"/>
        <xdr:cNvSpPr txBox="1"/>
      </xdr:nvSpPr>
      <xdr:spPr>
        <a:xfrm>
          <a:off x="1743075" y="4267200"/>
          <a:ext cx="31337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Cargo:</a:t>
          </a:r>
        </a:p>
      </xdr:txBody>
    </xdr:sp>
    <xdr:clientData/>
  </xdr:twoCellAnchor>
  <xdr:twoCellAnchor>
    <xdr:from>
      <xdr:col>4</xdr:col>
      <xdr:colOff>266700</xdr:colOff>
      <xdr:row>23</xdr:row>
      <xdr:rowOff>95250</xdr:rowOff>
    </xdr:from>
    <xdr:to>
      <xdr:col>7</xdr:col>
      <xdr:colOff>438150</xdr:colOff>
      <xdr:row>29</xdr:row>
      <xdr:rowOff>142875</xdr:rowOff>
    </xdr:to>
    <xdr:sp macro="" textlink="">
      <xdr:nvSpPr>
        <xdr:cNvPr id="3" name="CuadroTexto 2"/>
        <xdr:cNvSpPr txBox="1"/>
      </xdr:nvSpPr>
      <xdr:spPr>
        <a:xfrm>
          <a:off x="5372100" y="4314825"/>
          <a:ext cx="334327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 b="1"/>
        </a:p>
        <a:p>
          <a:endParaRPr lang="es-EC" sz="1100" b="1"/>
        </a:p>
        <a:p>
          <a:r>
            <a:rPr lang="es-EC" sz="1100" b="1"/>
            <a:t>____________________________________</a:t>
          </a:r>
        </a:p>
        <a:p>
          <a:r>
            <a:rPr lang="es-EC" sz="1100" b="1"/>
            <a:t>Nombre:</a:t>
          </a:r>
        </a:p>
        <a:p>
          <a:r>
            <a:rPr lang="es-EC" sz="1100" b="1"/>
            <a:t>No.</a:t>
          </a:r>
          <a:r>
            <a:rPr lang="es-EC" sz="1100" b="1" baseline="0"/>
            <a:t> Cédula:</a:t>
          </a:r>
        </a:p>
        <a:p>
          <a:r>
            <a:rPr lang="es-EC" sz="1100" b="1" baseline="0"/>
            <a:t>No. Registro:</a:t>
          </a:r>
        </a:p>
      </xdr:txBody>
    </xdr:sp>
    <xdr:clientData/>
  </xdr:twoCellAnchor>
  <xdr:twoCellAnchor editAs="oneCell">
    <xdr:from>
      <xdr:col>1</xdr:col>
      <xdr:colOff>328083</xdr:colOff>
      <xdr:row>0</xdr:row>
      <xdr:rowOff>0</xdr:rowOff>
    </xdr:from>
    <xdr:to>
      <xdr:col>3</xdr:col>
      <xdr:colOff>148167</xdr:colOff>
      <xdr:row>3</xdr:row>
      <xdr:rowOff>142875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61" t="10541" r="71531" b="9079"/>
        <a:stretch/>
      </xdr:blipFill>
      <xdr:spPr>
        <a:xfrm>
          <a:off x="2381250" y="0"/>
          <a:ext cx="18097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8" sqref="C8"/>
    </sheetView>
  </sheetViews>
  <sheetFormatPr baseColWidth="10" defaultRowHeight="15" x14ac:dyDescent="0.25"/>
  <cols>
    <col min="1" max="1" width="23.5703125" style="540" bestFit="1" customWidth="1"/>
    <col min="2" max="2" width="43.42578125" style="540" customWidth="1"/>
    <col min="3" max="16384" width="11.42578125" style="540"/>
  </cols>
  <sheetData>
    <row r="1" spans="1:2" ht="15.75" thickBot="1" x14ac:dyDescent="0.3"/>
    <row r="2" spans="1:2" x14ac:dyDescent="0.25">
      <c r="A2" s="541" t="s">
        <v>296</v>
      </c>
      <c r="B2" s="542" t="s">
        <v>297</v>
      </c>
    </row>
    <row r="3" spans="1:2" x14ac:dyDescent="0.25">
      <c r="A3" s="543" t="s">
        <v>298</v>
      </c>
      <c r="B3" s="544">
        <v>10</v>
      </c>
    </row>
    <row r="4" spans="1:2" x14ac:dyDescent="0.25">
      <c r="A4" s="543" t="s">
        <v>299</v>
      </c>
      <c r="B4" s="544">
        <v>2018</v>
      </c>
    </row>
    <row r="5" spans="1:2" ht="15.75" thickBot="1" x14ac:dyDescent="0.3">
      <c r="A5" s="545" t="s">
        <v>300</v>
      </c>
      <c r="B5" s="546" t="str">
        <f>IF(AND(B3&gt;=1,B3&lt;=3),"I",IF(AND(B3&gt;=4,B3&lt;=6),"II",IF(AND(B3&gt;=7,B3&lt;=9),"III",IF(AND(B3&gt;=10,B3&lt;=12),"IV","INGRESE MES"))))</f>
        <v>IV</v>
      </c>
    </row>
  </sheetData>
  <sheetProtection password="F4D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FW1890"/>
  <sheetViews>
    <sheetView topLeftCell="A142" workbookViewId="0">
      <selection activeCell="F159" sqref="F159"/>
    </sheetView>
  </sheetViews>
  <sheetFormatPr baseColWidth="10" defaultColWidth="12.42578125" defaultRowHeight="12.75" x14ac:dyDescent="0.2"/>
  <cols>
    <col min="1" max="1" width="39.42578125" style="3" customWidth="1"/>
    <col min="2" max="2" width="8.7109375" style="3" customWidth="1"/>
    <col min="3" max="4" width="16.42578125" style="3" customWidth="1"/>
    <col min="5" max="5" width="15" style="3" customWidth="1"/>
    <col min="6" max="6" width="15.28515625" style="3" customWidth="1"/>
    <col min="7" max="7" width="12.42578125" style="3"/>
    <col min="8" max="8" width="15" style="3" customWidth="1"/>
    <col min="9" max="9" width="12.42578125" style="3"/>
    <col min="10" max="10" width="16.85546875" style="3" bestFit="1" customWidth="1"/>
    <col min="11" max="11" width="13" style="6" customWidth="1"/>
    <col min="12" max="17" width="12.42578125" style="10"/>
    <col min="18" max="19" width="12.42578125" style="6"/>
    <col min="20" max="16384" width="12.42578125" style="3"/>
  </cols>
  <sheetData>
    <row r="2" spans="1:5" ht="18.75" x14ac:dyDescent="0.3">
      <c r="A2" s="538" t="str">
        <f>'Datos de Ingreso'!B2</f>
        <v>XYZ</v>
      </c>
      <c r="B2" s="10"/>
      <c r="C2" s="72" t="s">
        <v>38</v>
      </c>
      <c r="D2" s="95" t="s">
        <v>39</v>
      </c>
      <c r="E2" s="10"/>
    </row>
    <row r="3" spans="1:5" x14ac:dyDescent="0.2">
      <c r="A3" s="12" t="s">
        <v>17</v>
      </c>
      <c r="B3" s="10"/>
      <c r="C3" s="10"/>
      <c r="D3" s="10"/>
      <c r="E3" s="10"/>
    </row>
    <row r="4" spans="1:5" x14ac:dyDescent="0.2">
      <c r="A4" s="68" t="s">
        <v>82</v>
      </c>
      <c r="B4" s="10"/>
      <c r="C4" s="199" t="s">
        <v>129</v>
      </c>
      <c r="D4" s="96" t="s">
        <v>129</v>
      </c>
      <c r="E4" s="96" t="s">
        <v>129</v>
      </c>
    </row>
    <row r="5" spans="1:5" x14ac:dyDescent="0.2">
      <c r="A5" s="6"/>
      <c r="B5" s="10"/>
      <c r="C5" s="13">
        <f>'Datos de Ingreso'!B4-3</f>
        <v>2015</v>
      </c>
      <c r="D5" s="13">
        <f>'Datos de Ingreso'!B4-2</f>
        <v>2016</v>
      </c>
      <c r="E5" s="14">
        <f>'Datos de Ingreso'!B4-1</f>
        <v>2017</v>
      </c>
    </row>
    <row r="6" spans="1:5" x14ac:dyDescent="0.2">
      <c r="A6" s="15" t="s">
        <v>18</v>
      </c>
      <c r="B6" s="16"/>
      <c r="C6" s="10"/>
      <c r="D6" s="10"/>
      <c r="E6" s="10"/>
    </row>
    <row r="7" spans="1:5" x14ac:dyDescent="0.2">
      <c r="A7" s="21" t="s">
        <v>19</v>
      </c>
      <c r="B7" s="29"/>
      <c r="C7" s="173"/>
      <c r="D7" s="173"/>
      <c r="E7" s="174"/>
    </row>
    <row r="8" spans="1:5" x14ac:dyDescent="0.2">
      <c r="A8" s="23" t="s">
        <v>20</v>
      </c>
      <c r="B8" s="18"/>
      <c r="C8" s="175"/>
      <c r="D8" s="175"/>
      <c r="E8" s="176"/>
    </row>
    <row r="9" spans="1:5" x14ac:dyDescent="0.2">
      <c r="A9" s="23" t="s">
        <v>21</v>
      </c>
      <c r="B9" s="18"/>
      <c r="C9" s="175"/>
      <c r="D9" s="175"/>
      <c r="E9" s="176"/>
    </row>
    <row r="10" spans="1:5" x14ac:dyDescent="0.2">
      <c r="A10" s="23" t="s">
        <v>103</v>
      </c>
      <c r="B10" s="18"/>
      <c r="C10" s="175"/>
      <c r="D10" s="175"/>
      <c r="E10" s="176"/>
    </row>
    <row r="11" spans="1:5" x14ac:dyDescent="0.2">
      <c r="A11" s="23" t="s">
        <v>22</v>
      </c>
      <c r="B11" s="38"/>
      <c r="C11" s="175"/>
      <c r="D11" s="175"/>
      <c r="E11" s="176"/>
    </row>
    <row r="12" spans="1:5" x14ac:dyDescent="0.2">
      <c r="A12" s="23" t="s">
        <v>23</v>
      </c>
      <c r="B12" s="38"/>
      <c r="C12" s="175"/>
      <c r="D12" s="175"/>
      <c r="E12" s="176"/>
    </row>
    <row r="13" spans="1:5" x14ac:dyDescent="0.2">
      <c r="A13" s="23" t="s">
        <v>48</v>
      </c>
      <c r="B13" s="38"/>
      <c r="C13" s="175"/>
      <c r="D13" s="175"/>
      <c r="E13" s="176"/>
    </row>
    <row r="14" spans="1:5" x14ac:dyDescent="0.2">
      <c r="A14" s="97" t="s">
        <v>0</v>
      </c>
      <c r="B14" s="38"/>
      <c r="C14" s="175"/>
      <c r="D14" s="175"/>
      <c r="E14" s="176"/>
    </row>
    <row r="15" spans="1:5" x14ac:dyDescent="0.2">
      <c r="A15" s="97" t="s">
        <v>0</v>
      </c>
      <c r="B15" s="38"/>
      <c r="C15" s="175"/>
      <c r="D15" s="175"/>
      <c r="E15" s="176"/>
    </row>
    <row r="16" spans="1:5" x14ac:dyDescent="0.2">
      <c r="A16" s="97" t="s">
        <v>0</v>
      </c>
      <c r="B16" s="38"/>
      <c r="C16" s="175"/>
      <c r="D16" s="175"/>
      <c r="E16" s="176"/>
    </row>
    <row r="17" spans="1:5" x14ac:dyDescent="0.2">
      <c r="A17" s="15" t="s">
        <v>24</v>
      </c>
      <c r="B17" s="20"/>
      <c r="C17" s="160">
        <f t="shared" ref="C17:E17" si="0">SUM(C7:C16)</f>
        <v>0</v>
      </c>
      <c r="D17" s="160">
        <f t="shared" si="0"/>
        <v>0</v>
      </c>
      <c r="E17" s="161">
        <f t="shared" si="0"/>
        <v>0</v>
      </c>
    </row>
    <row r="18" spans="1:5" x14ac:dyDescent="0.2">
      <c r="A18" s="15" t="s">
        <v>41</v>
      </c>
      <c r="B18" s="34"/>
      <c r="C18" s="28"/>
      <c r="D18" s="28"/>
      <c r="E18" s="28"/>
    </row>
    <row r="19" spans="1:5" x14ac:dyDescent="0.2">
      <c r="A19" s="80" t="s">
        <v>49</v>
      </c>
      <c r="B19" s="70"/>
      <c r="C19" s="177"/>
      <c r="D19" s="177"/>
      <c r="E19" s="177"/>
    </row>
    <row r="20" spans="1:5" x14ac:dyDescent="0.2">
      <c r="A20" s="81" t="s">
        <v>50</v>
      </c>
      <c r="B20" s="78"/>
      <c r="C20" s="178"/>
      <c r="D20" s="178"/>
      <c r="E20" s="178"/>
    </row>
    <row r="21" spans="1:5" x14ac:dyDescent="0.2">
      <c r="A21" s="81" t="s">
        <v>51</v>
      </c>
      <c r="B21" s="78"/>
      <c r="C21" s="178"/>
      <c r="D21" s="178"/>
      <c r="E21" s="178"/>
    </row>
    <row r="22" spans="1:5" x14ac:dyDescent="0.2">
      <c r="A22" s="81" t="s">
        <v>52</v>
      </c>
      <c r="B22" s="78"/>
      <c r="C22" s="178"/>
      <c r="D22" s="178"/>
      <c r="E22" s="178"/>
    </row>
    <row r="23" spans="1:5" x14ac:dyDescent="0.2">
      <c r="A23" s="81" t="s">
        <v>53</v>
      </c>
      <c r="B23" s="78"/>
      <c r="C23" s="178"/>
      <c r="D23" s="178"/>
      <c r="E23" s="178"/>
    </row>
    <row r="24" spans="1:5" x14ac:dyDescent="0.2">
      <c r="A24" s="81" t="s">
        <v>54</v>
      </c>
      <c r="B24" s="78"/>
      <c r="C24" s="178"/>
      <c r="D24" s="178"/>
      <c r="E24" s="178"/>
    </row>
    <row r="25" spans="1:5" x14ac:dyDescent="0.2">
      <c r="A25" s="81" t="s">
        <v>55</v>
      </c>
      <c r="B25" s="78"/>
      <c r="C25" s="178"/>
      <c r="D25" s="178"/>
      <c r="E25" s="178"/>
    </row>
    <row r="26" spans="1:5" x14ac:dyDescent="0.2">
      <c r="A26" s="81" t="s">
        <v>56</v>
      </c>
      <c r="B26" s="78"/>
      <c r="C26" s="178"/>
      <c r="D26" s="178"/>
      <c r="E26" s="178"/>
    </row>
    <row r="27" spans="1:5" x14ac:dyDescent="0.2">
      <c r="A27" s="81" t="s">
        <v>57</v>
      </c>
      <c r="B27" s="78"/>
      <c r="C27" s="178"/>
      <c r="D27" s="178"/>
      <c r="E27" s="178"/>
    </row>
    <row r="28" spans="1:5" x14ac:dyDescent="0.2">
      <c r="A28" s="81" t="s">
        <v>58</v>
      </c>
      <c r="B28" s="78"/>
      <c r="C28" s="178"/>
      <c r="D28" s="178"/>
      <c r="E28" s="178"/>
    </row>
    <row r="29" spans="1:5" x14ac:dyDescent="0.2">
      <c r="A29" s="81" t="s">
        <v>59</v>
      </c>
      <c r="B29" s="78"/>
      <c r="C29" s="178"/>
      <c r="D29" s="178"/>
      <c r="E29" s="178"/>
    </row>
    <row r="30" spans="1:5" x14ac:dyDescent="0.2">
      <c r="A30" s="81" t="s">
        <v>60</v>
      </c>
      <c r="B30" s="78"/>
      <c r="C30" s="178"/>
      <c r="D30" s="178"/>
      <c r="E30" s="178"/>
    </row>
    <row r="31" spans="1:5" x14ac:dyDescent="0.2">
      <c r="A31" s="97" t="s">
        <v>0</v>
      </c>
      <c r="B31" s="78"/>
      <c r="C31" s="178"/>
      <c r="D31" s="178"/>
      <c r="E31" s="178"/>
    </row>
    <row r="32" spans="1:5" x14ac:dyDescent="0.2">
      <c r="A32" s="97" t="s">
        <v>0</v>
      </c>
      <c r="B32" s="78"/>
      <c r="C32" s="178"/>
      <c r="D32" s="178"/>
      <c r="E32" s="178"/>
    </row>
    <row r="33" spans="1:6" x14ac:dyDescent="0.2">
      <c r="A33" s="97" t="s">
        <v>0</v>
      </c>
      <c r="B33" s="79"/>
      <c r="C33" s="179"/>
      <c r="D33" s="179"/>
      <c r="E33" s="179"/>
    </row>
    <row r="34" spans="1:6" x14ac:dyDescent="0.2">
      <c r="A34" s="69" t="s">
        <v>61</v>
      </c>
      <c r="B34" s="70"/>
      <c r="C34" s="180">
        <f>SUM(C19:C29)-C30+SUM(C31:C33)</f>
        <v>0</v>
      </c>
      <c r="D34" s="180">
        <f>SUM(D19:D29)-D30+SUM(D31:D33)</f>
        <v>0</v>
      </c>
      <c r="E34" s="180">
        <f t="shared" ref="E34" si="1">SUM(E19:E29)-E30+SUM(E31:E33)</f>
        <v>0</v>
      </c>
    </row>
    <row r="35" spans="1:6" x14ac:dyDescent="0.2">
      <c r="A35" s="15" t="s">
        <v>44</v>
      </c>
      <c r="B35" s="34"/>
      <c r="C35" s="28"/>
      <c r="D35" s="28"/>
      <c r="E35" s="28"/>
    </row>
    <row r="36" spans="1:6" x14ac:dyDescent="0.2">
      <c r="A36" s="23" t="s">
        <v>10</v>
      </c>
      <c r="B36" s="78"/>
      <c r="C36" s="178"/>
      <c r="D36" s="178"/>
      <c r="E36" s="178"/>
    </row>
    <row r="37" spans="1:6" x14ac:dyDescent="0.2">
      <c r="A37" s="23" t="s">
        <v>11</v>
      </c>
      <c r="B37" s="78"/>
      <c r="C37" s="178"/>
      <c r="D37" s="178"/>
      <c r="E37" s="178"/>
    </row>
    <row r="38" spans="1:6" x14ac:dyDescent="0.2">
      <c r="A38" s="23" t="s">
        <v>12</v>
      </c>
      <c r="B38" s="78"/>
      <c r="C38" s="178"/>
      <c r="D38" s="178"/>
      <c r="E38" s="178"/>
    </row>
    <row r="39" spans="1:6" x14ac:dyDescent="0.2">
      <c r="A39" s="97" t="s">
        <v>0</v>
      </c>
      <c r="B39" s="78"/>
      <c r="C39" s="178"/>
      <c r="D39" s="178"/>
      <c r="E39" s="178"/>
    </row>
    <row r="40" spans="1:6" x14ac:dyDescent="0.2">
      <c r="A40" s="97" t="s">
        <v>0</v>
      </c>
      <c r="B40" s="78"/>
      <c r="C40" s="178"/>
      <c r="D40" s="178"/>
      <c r="E40" s="178"/>
    </row>
    <row r="41" spans="1:6" x14ac:dyDescent="0.2">
      <c r="A41" s="97" t="s">
        <v>0</v>
      </c>
      <c r="B41" s="78"/>
      <c r="C41" s="178"/>
      <c r="D41" s="178"/>
      <c r="E41" s="178"/>
      <c r="F41" s="82"/>
    </row>
    <row r="42" spans="1:6" x14ac:dyDescent="0.2">
      <c r="A42" s="69" t="s">
        <v>62</v>
      </c>
      <c r="B42" s="70"/>
      <c r="C42" s="180">
        <f t="shared" ref="C42:E42" si="2">SUM(C36:C41)</f>
        <v>0</v>
      </c>
      <c r="D42" s="180">
        <f t="shared" si="2"/>
        <v>0</v>
      </c>
      <c r="E42" s="180">
        <f t="shared" si="2"/>
        <v>0</v>
      </c>
    </row>
    <row r="43" spans="1:6" x14ac:dyDescent="0.2">
      <c r="A43" s="15" t="s">
        <v>13</v>
      </c>
      <c r="B43" s="34"/>
      <c r="C43" s="28"/>
      <c r="D43" s="28"/>
      <c r="E43" s="28"/>
    </row>
    <row r="44" spans="1:6" x14ac:dyDescent="0.2">
      <c r="A44" s="97" t="s">
        <v>0</v>
      </c>
      <c r="B44" s="78"/>
      <c r="C44" s="178"/>
      <c r="D44" s="178"/>
      <c r="E44" s="178"/>
    </row>
    <row r="45" spans="1:6" x14ac:dyDescent="0.2">
      <c r="A45" s="97" t="s">
        <v>0</v>
      </c>
      <c r="B45" s="78"/>
      <c r="C45" s="178"/>
      <c r="D45" s="178"/>
      <c r="E45" s="178"/>
    </row>
    <row r="46" spans="1:6" x14ac:dyDescent="0.2">
      <c r="A46" s="97" t="s">
        <v>0</v>
      </c>
      <c r="B46" s="78"/>
      <c r="C46" s="178"/>
      <c r="D46" s="178"/>
      <c r="E46" s="178"/>
    </row>
    <row r="47" spans="1:6" x14ac:dyDescent="0.2">
      <c r="A47" s="97" t="s">
        <v>0</v>
      </c>
      <c r="B47" s="78"/>
      <c r="C47" s="178"/>
      <c r="D47" s="178"/>
      <c r="E47" s="178"/>
    </row>
    <row r="48" spans="1:6" x14ac:dyDescent="0.2">
      <c r="A48" s="97" t="s">
        <v>0</v>
      </c>
      <c r="B48" s="78"/>
      <c r="C48" s="178"/>
      <c r="D48" s="178"/>
      <c r="E48" s="178"/>
    </row>
    <row r="49" spans="1:5" x14ac:dyDescent="0.2">
      <c r="A49" s="15" t="s">
        <v>63</v>
      </c>
      <c r="B49" s="20"/>
      <c r="C49" s="181">
        <f t="shared" ref="C49:E49" si="3">SUM(C44:C48)</f>
        <v>0</v>
      </c>
      <c r="D49" s="181">
        <f t="shared" si="3"/>
        <v>0</v>
      </c>
      <c r="E49" s="181">
        <f t="shared" si="3"/>
        <v>0</v>
      </c>
    </row>
    <row r="50" spans="1:5" x14ac:dyDescent="0.2">
      <c r="A50" s="35"/>
      <c r="B50" s="19"/>
      <c r="C50" s="18"/>
      <c r="D50" s="18"/>
      <c r="E50" s="18"/>
    </row>
    <row r="51" spans="1:5" x14ac:dyDescent="0.2">
      <c r="A51" s="15" t="s">
        <v>25</v>
      </c>
      <c r="B51" s="34"/>
      <c r="C51" s="182">
        <f t="shared" ref="C51:E51" si="4">C17+C34+C42+C49</f>
        <v>0</v>
      </c>
      <c r="D51" s="182">
        <f t="shared" si="4"/>
        <v>0</v>
      </c>
      <c r="E51" s="182">
        <f t="shared" si="4"/>
        <v>0</v>
      </c>
    </row>
    <row r="60" spans="1:5" x14ac:dyDescent="0.2">
      <c r="A60" s="69" t="s">
        <v>26</v>
      </c>
      <c r="B60" s="70"/>
      <c r="C60" s="10"/>
      <c r="D60" s="10"/>
    </row>
    <row r="61" spans="1:5" x14ac:dyDescent="0.2">
      <c r="A61" s="21" t="s">
        <v>27</v>
      </c>
      <c r="B61" s="22"/>
      <c r="C61" s="183"/>
      <c r="D61" s="183"/>
      <c r="E61" s="183"/>
    </row>
    <row r="62" spans="1:5" x14ac:dyDescent="0.2">
      <c r="A62" s="23" t="s">
        <v>64</v>
      </c>
      <c r="B62" s="24"/>
      <c r="C62" s="178"/>
      <c r="D62" s="178"/>
      <c r="E62" s="178"/>
    </row>
    <row r="63" spans="1:5" x14ac:dyDescent="0.2">
      <c r="A63" s="23" t="s">
        <v>65</v>
      </c>
      <c r="B63" s="24"/>
      <c r="C63" s="178"/>
      <c r="D63" s="178"/>
      <c r="E63" s="178"/>
    </row>
    <row r="64" spans="1:5" x14ac:dyDescent="0.2">
      <c r="A64" s="23" t="s">
        <v>28</v>
      </c>
      <c r="B64" s="24"/>
      <c r="C64" s="178"/>
      <c r="D64" s="178"/>
      <c r="E64" s="178"/>
    </row>
    <row r="65" spans="1:5" x14ac:dyDescent="0.2">
      <c r="A65" s="23" t="s">
        <v>66</v>
      </c>
      <c r="B65" s="24"/>
      <c r="C65" s="178"/>
      <c r="D65" s="178"/>
      <c r="E65" s="178"/>
    </row>
    <row r="66" spans="1:5" x14ac:dyDescent="0.2">
      <c r="A66" s="23" t="s">
        <v>67</v>
      </c>
      <c r="B66" s="24"/>
      <c r="C66" s="178"/>
      <c r="D66" s="178"/>
      <c r="E66" s="178"/>
    </row>
    <row r="67" spans="1:5" x14ac:dyDescent="0.2">
      <c r="A67" s="23" t="s">
        <v>68</v>
      </c>
      <c r="B67" s="24"/>
      <c r="C67" s="178"/>
      <c r="D67" s="178"/>
      <c r="E67" s="178"/>
    </row>
    <row r="68" spans="1:5" x14ac:dyDescent="0.2">
      <c r="A68" s="23" t="s">
        <v>69</v>
      </c>
      <c r="B68" s="24"/>
      <c r="C68" s="178"/>
      <c r="D68" s="178"/>
      <c r="E68" s="178"/>
    </row>
    <row r="69" spans="1:5" x14ac:dyDescent="0.2">
      <c r="A69" s="97" t="s">
        <v>0</v>
      </c>
      <c r="B69" s="84"/>
      <c r="C69" s="178"/>
      <c r="D69" s="178"/>
      <c r="E69" s="178"/>
    </row>
    <row r="70" spans="1:5" x14ac:dyDescent="0.2">
      <c r="A70" s="97" t="s">
        <v>0</v>
      </c>
      <c r="B70" s="84"/>
      <c r="C70" s="178"/>
      <c r="D70" s="178"/>
      <c r="E70" s="178"/>
    </row>
    <row r="71" spans="1:5" x14ac:dyDescent="0.2">
      <c r="A71" s="97" t="s">
        <v>0</v>
      </c>
      <c r="B71" s="84"/>
      <c r="C71" s="178"/>
      <c r="D71" s="178"/>
      <c r="E71" s="178"/>
    </row>
    <row r="72" spans="1:5" x14ac:dyDescent="0.2">
      <c r="A72" s="15" t="s">
        <v>29</v>
      </c>
      <c r="B72" s="20"/>
      <c r="C72" s="181">
        <f>SUM(C61:C71)</f>
        <v>0</v>
      </c>
      <c r="D72" s="181">
        <f>SUM(D61:D71)</f>
        <v>0</v>
      </c>
      <c r="E72" s="181">
        <f>SUM(E61:E71)</f>
        <v>0</v>
      </c>
    </row>
    <row r="73" spans="1:5" x14ac:dyDescent="0.2">
      <c r="A73" s="15" t="s">
        <v>230</v>
      </c>
      <c r="B73" s="39"/>
      <c r="C73" s="28"/>
      <c r="D73" s="28"/>
      <c r="E73" s="28"/>
    </row>
    <row r="74" spans="1:5" x14ac:dyDescent="0.2">
      <c r="A74" s="21" t="s">
        <v>70</v>
      </c>
      <c r="B74" s="85"/>
      <c r="C74" s="177"/>
      <c r="D74" s="177"/>
      <c r="E74" s="177"/>
    </row>
    <row r="75" spans="1:5" x14ac:dyDescent="0.2">
      <c r="A75" s="23" t="s">
        <v>71</v>
      </c>
      <c r="B75" s="86"/>
      <c r="C75" s="178"/>
      <c r="D75" s="178"/>
      <c r="E75" s="178"/>
    </row>
    <row r="76" spans="1:5" x14ac:dyDescent="0.2">
      <c r="A76" s="23" t="s">
        <v>102</v>
      </c>
      <c r="B76" s="86"/>
      <c r="C76" s="178"/>
      <c r="D76" s="178"/>
      <c r="E76" s="178"/>
    </row>
    <row r="77" spans="1:5" x14ac:dyDescent="0.2">
      <c r="A77" s="23" t="s">
        <v>72</v>
      </c>
      <c r="B77" s="86"/>
      <c r="C77" s="178"/>
      <c r="D77" s="178"/>
      <c r="E77" s="178"/>
    </row>
    <row r="78" spans="1:5" x14ac:dyDescent="0.2">
      <c r="A78" s="23" t="s">
        <v>73</v>
      </c>
      <c r="B78" s="86"/>
      <c r="C78" s="178"/>
      <c r="D78" s="178"/>
      <c r="E78" s="178"/>
    </row>
    <row r="79" spans="1:5" x14ac:dyDescent="0.2">
      <c r="A79" s="23" t="s">
        <v>68</v>
      </c>
      <c r="B79" s="86"/>
      <c r="C79" s="178"/>
      <c r="D79" s="178"/>
      <c r="E79" s="178"/>
    </row>
    <row r="80" spans="1:5" x14ac:dyDescent="0.2">
      <c r="A80" s="23" t="s">
        <v>74</v>
      </c>
      <c r="B80" s="86"/>
      <c r="C80" s="178"/>
      <c r="D80" s="178"/>
      <c r="E80" s="178"/>
    </row>
    <row r="81" spans="1:19" x14ac:dyDescent="0.2">
      <c r="A81" s="23" t="s">
        <v>75</v>
      </c>
      <c r="B81" s="86"/>
      <c r="C81" s="178"/>
      <c r="D81" s="178"/>
      <c r="E81" s="178"/>
    </row>
    <row r="82" spans="1:19" x14ac:dyDescent="0.2">
      <c r="A82" s="97" t="s">
        <v>0</v>
      </c>
      <c r="B82" s="86"/>
      <c r="C82" s="178"/>
      <c r="D82" s="178"/>
      <c r="E82" s="178"/>
    </row>
    <row r="83" spans="1:19" x14ac:dyDescent="0.2">
      <c r="A83" s="97" t="s">
        <v>0</v>
      </c>
      <c r="B83" s="86"/>
      <c r="C83" s="178"/>
      <c r="D83" s="178"/>
      <c r="E83" s="178"/>
    </row>
    <row r="84" spans="1:19" x14ac:dyDescent="0.2">
      <c r="A84" s="97" t="s">
        <v>0</v>
      </c>
      <c r="B84" s="86"/>
      <c r="C84" s="178"/>
      <c r="D84" s="178"/>
      <c r="E84" s="178"/>
    </row>
    <row r="85" spans="1:19" x14ac:dyDescent="0.2">
      <c r="A85" s="15" t="s">
        <v>231</v>
      </c>
      <c r="B85" s="87"/>
      <c r="C85" s="181">
        <f t="shared" ref="C85:E85" si="5">SUM(C74:C84)</f>
        <v>0</v>
      </c>
      <c r="D85" s="181">
        <f t="shared" si="5"/>
        <v>0</v>
      </c>
      <c r="E85" s="181">
        <f t="shared" si="5"/>
        <v>0</v>
      </c>
    </row>
    <row r="86" spans="1:19" x14ac:dyDescent="0.2">
      <c r="A86" s="15" t="s">
        <v>76</v>
      </c>
      <c r="B86" s="39"/>
      <c r="C86" s="28"/>
      <c r="D86" s="28"/>
      <c r="E86" s="28"/>
    </row>
    <row r="87" spans="1:19" x14ac:dyDescent="0.2">
      <c r="A87" s="97" t="s">
        <v>0</v>
      </c>
      <c r="B87" s="85"/>
      <c r="C87" s="177"/>
      <c r="D87" s="177"/>
      <c r="E87" s="177"/>
    </row>
    <row r="88" spans="1:19" x14ac:dyDescent="0.2">
      <c r="A88" s="97" t="s">
        <v>0</v>
      </c>
      <c r="B88" s="86"/>
      <c r="C88" s="178"/>
      <c r="D88" s="178"/>
      <c r="E88" s="178"/>
    </row>
    <row r="89" spans="1:19" x14ac:dyDescent="0.2">
      <c r="A89" s="97" t="s">
        <v>0</v>
      </c>
      <c r="B89" s="86"/>
      <c r="C89" s="178"/>
      <c r="D89" s="178"/>
      <c r="E89" s="178"/>
    </row>
    <row r="90" spans="1:19" x14ac:dyDescent="0.2">
      <c r="A90" s="15" t="s">
        <v>77</v>
      </c>
      <c r="B90" s="87"/>
      <c r="C90" s="181">
        <f t="shared" ref="C90:E90" si="6">SUM(C87:C89)</f>
        <v>0</v>
      </c>
      <c r="D90" s="181">
        <f t="shared" si="6"/>
        <v>0</v>
      </c>
      <c r="E90" s="181">
        <f t="shared" si="6"/>
        <v>0</v>
      </c>
    </row>
    <row r="91" spans="1:19" x14ac:dyDescent="0.2">
      <c r="A91" s="35"/>
      <c r="B91" s="83"/>
      <c r="C91" s="18"/>
      <c r="D91" s="18"/>
      <c r="E91" s="18"/>
    </row>
    <row r="92" spans="1:19" x14ac:dyDescent="0.2">
      <c r="A92" s="15" t="s">
        <v>30</v>
      </c>
      <c r="B92" s="34"/>
      <c r="C92" s="184">
        <f t="shared" ref="C92:E92" si="7">C72+C85+C90</f>
        <v>0</v>
      </c>
      <c r="D92" s="184">
        <f t="shared" si="7"/>
        <v>0</v>
      </c>
      <c r="E92" s="182">
        <f t="shared" si="7"/>
        <v>0</v>
      </c>
      <c r="K92" s="3"/>
      <c r="L92" s="3"/>
      <c r="M92" s="3"/>
      <c r="N92" s="3"/>
      <c r="O92" s="3"/>
      <c r="P92" s="3"/>
      <c r="Q92" s="3"/>
      <c r="R92" s="3"/>
      <c r="S92" s="3"/>
    </row>
    <row r="93" spans="1:19" ht="15" x14ac:dyDescent="0.25">
      <c r="A93" s="88"/>
      <c r="B93" s="75"/>
      <c r="C93" s="48"/>
      <c r="D93" s="48"/>
      <c r="E93" s="48"/>
      <c r="F93" s="99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">
      <c r="A94" s="69" t="s">
        <v>14</v>
      </c>
      <c r="B94" s="71"/>
      <c r="C94" s="19"/>
      <c r="D94" s="19"/>
      <c r="E94" s="19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">
      <c r="A95" s="21" t="s">
        <v>78</v>
      </c>
      <c r="B95" s="71"/>
      <c r="C95" s="177"/>
      <c r="D95" s="177"/>
      <c r="E95" s="177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">
      <c r="A96" s="23" t="s">
        <v>104</v>
      </c>
      <c r="B96" s="76"/>
      <c r="C96" s="178"/>
      <c r="D96" s="178"/>
      <c r="E96" s="178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">
      <c r="A97" s="23" t="s">
        <v>79</v>
      </c>
      <c r="B97" s="76"/>
      <c r="C97" s="178"/>
      <c r="D97" s="178"/>
      <c r="E97" s="178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">
      <c r="A98" s="23" t="s">
        <v>80</v>
      </c>
      <c r="B98" s="76"/>
      <c r="C98" s="178"/>
      <c r="D98" s="178"/>
      <c r="E98" s="178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">
      <c r="A99" s="23" t="s">
        <v>105</v>
      </c>
      <c r="B99" s="76"/>
      <c r="C99" s="178"/>
      <c r="D99" s="178"/>
      <c r="E99" s="178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">
      <c r="A100" s="23" t="s">
        <v>106</v>
      </c>
      <c r="B100" s="76"/>
      <c r="C100" s="178"/>
      <c r="D100" s="178"/>
      <c r="E100" s="178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">
      <c r="A101" s="23" t="s">
        <v>81</v>
      </c>
      <c r="B101" s="76"/>
      <c r="C101" s="178"/>
      <c r="D101" s="178"/>
      <c r="E101" s="178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">
      <c r="A102" s="98"/>
      <c r="B102" s="76"/>
      <c r="C102" s="178"/>
      <c r="D102" s="178"/>
      <c r="E102" s="178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">
      <c r="A103" s="98"/>
      <c r="B103" s="76"/>
      <c r="C103" s="178"/>
      <c r="D103" s="178"/>
      <c r="E103" s="178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">
      <c r="A104" s="98"/>
      <c r="B104" s="76"/>
      <c r="C104" s="178"/>
      <c r="D104" s="178"/>
      <c r="E104" s="178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">
      <c r="A105" s="15" t="s">
        <v>15</v>
      </c>
      <c r="B105" s="89"/>
      <c r="C105" s="184">
        <f>SUM(C95:C104)</f>
        <v>0</v>
      </c>
      <c r="D105" s="184">
        <f t="shared" ref="D105:E105" si="8">SUM(D95:D104)</f>
        <v>0</v>
      </c>
      <c r="E105" s="182">
        <f t="shared" si="8"/>
        <v>0</v>
      </c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2" x14ac:dyDescent="0.15"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">
      <c r="A107" s="15" t="s">
        <v>31</v>
      </c>
      <c r="B107" s="40"/>
      <c r="C107" s="184">
        <f t="shared" ref="C107:E107" si="9">+C92+C105</f>
        <v>0</v>
      </c>
      <c r="D107" s="184">
        <f t="shared" si="9"/>
        <v>0</v>
      </c>
      <c r="E107" s="182">
        <f t="shared" si="9"/>
        <v>0</v>
      </c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" x14ac:dyDescent="0.15"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">
      <c r="A109" s="15" t="s">
        <v>32</v>
      </c>
      <c r="B109" s="40"/>
      <c r="C109" s="184">
        <f>+C51-C107</f>
        <v>0</v>
      </c>
      <c r="D109" s="184">
        <f>+D51-D107</f>
        <v>0</v>
      </c>
      <c r="E109" s="182">
        <f>+E51-E107</f>
        <v>0</v>
      </c>
      <c r="K109" s="3"/>
      <c r="L109" s="3"/>
      <c r="M109" s="3"/>
      <c r="N109" s="3"/>
      <c r="O109" s="3"/>
      <c r="P109" s="3"/>
      <c r="Q109" s="3"/>
      <c r="R109" s="3"/>
      <c r="S109" s="3"/>
    </row>
    <row r="120" spans="1:19" x14ac:dyDescent="0.2">
      <c r="A120" s="27" t="str">
        <f>+A2</f>
        <v>XYZ</v>
      </c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">
      <c r="A121" s="12" t="s">
        <v>133</v>
      </c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">
      <c r="A122" s="27" t="s">
        <v>82</v>
      </c>
      <c r="K122" s="3"/>
      <c r="L122" s="3"/>
      <c r="M122" s="3"/>
      <c r="N122" s="3"/>
      <c r="O122" s="3"/>
      <c r="P122" s="3"/>
      <c r="Q122" s="3"/>
      <c r="R122" s="3"/>
      <c r="S122" s="3"/>
    </row>
    <row r="124" spans="1:19" x14ac:dyDescent="0.2">
      <c r="A124" s="6"/>
      <c r="B124" s="10"/>
      <c r="C124" s="41">
        <f>+C5</f>
        <v>2015</v>
      </c>
      <c r="D124" s="41">
        <f>+D5</f>
        <v>2016</v>
      </c>
      <c r="E124" s="77">
        <f>+E5</f>
        <v>2017</v>
      </c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">
      <c r="A125" s="21" t="s">
        <v>33</v>
      </c>
      <c r="B125" s="42"/>
      <c r="C125" s="173"/>
      <c r="D125" s="173"/>
      <c r="E125" s="174"/>
      <c r="F125" s="74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">
      <c r="A126" s="23" t="s">
        <v>119</v>
      </c>
      <c r="B126" s="43"/>
      <c r="C126" s="175"/>
      <c r="D126" s="175"/>
      <c r="E126" s="176"/>
      <c r="F126" s="74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">
      <c r="A127" s="31"/>
      <c r="B127" s="24"/>
      <c r="C127" s="158"/>
      <c r="D127" s="158"/>
      <c r="E127" s="159"/>
      <c r="F127" s="74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">
      <c r="A128" s="25" t="s">
        <v>118</v>
      </c>
      <c r="B128" s="26"/>
      <c r="C128" s="156">
        <f>C125-C126</f>
        <v>0</v>
      </c>
      <c r="D128" s="156">
        <f>D125-D126</f>
        <v>0</v>
      </c>
      <c r="E128" s="157">
        <f>E125-E126</f>
        <v>0</v>
      </c>
      <c r="F128" s="74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">
      <c r="A129" s="21" t="s">
        <v>120</v>
      </c>
      <c r="B129" s="29"/>
      <c r="C129" s="173"/>
      <c r="D129" s="173"/>
      <c r="E129" s="174"/>
      <c r="F129" s="74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">
      <c r="A130" s="23" t="s">
        <v>121</v>
      </c>
      <c r="B130" s="18"/>
      <c r="C130" s="175"/>
      <c r="D130" s="175"/>
      <c r="E130" s="176"/>
      <c r="F130" s="74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">
      <c r="A131" s="23" t="s">
        <v>122</v>
      </c>
      <c r="B131" s="18"/>
      <c r="C131" s="175"/>
      <c r="D131" s="175"/>
      <c r="E131" s="176"/>
      <c r="F131" s="74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">
      <c r="A132" s="97" t="s">
        <v>0</v>
      </c>
      <c r="B132" s="18"/>
      <c r="C132" s="175"/>
      <c r="D132" s="175"/>
      <c r="E132" s="176"/>
      <c r="F132" s="74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">
      <c r="A133" s="97" t="s">
        <v>0</v>
      </c>
      <c r="B133" s="18"/>
      <c r="C133" s="175"/>
      <c r="D133" s="175"/>
      <c r="E133" s="176"/>
      <c r="F133" s="74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">
      <c r="A134" s="31"/>
      <c r="B134" s="18"/>
      <c r="C134" s="158"/>
      <c r="D134" s="158"/>
      <c r="E134" s="159"/>
      <c r="F134" s="74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">
      <c r="A135" s="25" t="s">
        <v>34</v>
      </c>
      <c r="B135" s="30"/>
      <c r="C135" s="157">
        <f>C128-C129-C130-C131+SUM(C132:C133)</f>
        <v>0</v>
      </c>
      <c r="D135" s="157">
        <f>D128-D129-D130-D131+SUM(D132:D133)</f>
        <v>0</v>
      </c>
      <c r="E135" s="157">
        <f t="shared" ref="E135" si="10">E128-E129-E130-E131+SUM(E132:E133)</f>
        <v>0</v>
      </c>
      <c r="F135" s="74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">
      <c r="A136" s="21" t="s">
        <v>123</v>
      </c>
      <c r="B136" s="29"/>
      <c r="C136" s="173"/>
      <c r="D136" s="173"/>
      <c r="E136" s="174"/>
      <c r="F136" s="74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">
      <c r="A137" s="23" t="s">
        <v>124</v>
      </c>
      <c r="B137" s="18"/>
      <c r="C137" s="175"/>
      <c r="D137" s="175"/>
      <c r="E137" s="176"/>
      <c r="F137" s="74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2">
      <c r="A138" s="23" t="s">
        <v>125</v>
      </c>
      <c r="B138" s="18"/>
      <c r="C138" s="175"/>
      <c r="D138" s="175"/>
      <c r="E138" s="176"/>
      <c r="F138" s="74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2">
      <c r="A139" s="23" t="s">
        <v>126</v>
      </c>
      <c r="B139" s="18"/>
      <c r="C139" s="175"/>
      <c r="D139" s="175"/>
      <c r="E139" s="176"/>
      <c r="F139" s="74"/>
      <c r="K139" s="3"/>
      <c r="L139" s="3"/>
      <c r="M139" s="3"/>
      <c r="N139" s="3"/>
      <c r="O139" s="3"/>
      <c r="P139" s="3"/>
      <c r="Q139" s="3"/>
      <c r="R139" s="3"/>
      <c r="S139" s="3"/>
    </row>
    <row r="140" spans="1:19" x14ac:dyDescent="0.2">
      <c r="A140" s="31"/>
      <c r="B140" s="18"/>
      <c r="C140" s="158"/>
      <c r="D140" s="158"/>
      <c r="E140" s="159"/>
      <c r="F140" s="74"/>
      <c r="K140" s="3"/>
      <c r="L140" s="3"/>
      <c r="M140" s="3"/>
      <c r="N140" s="3"/>
      <c r="O140" s="3"/>
      <c r="P140" s="3"/>
      <c r="Q140" s="3"/>
      <c r="R140" s="3"/>
      <c r="S140" s="3"/>
    </row>
    <row r="141" spans="1:19" x14ac:dyDescent="0.2">
      <c r="A141" s="25" t="s">
        <v>35</v>
      </c>
      <c r="B141" s="30"/>
      <c r="C141" s="157">
        <f>+C135-C136+C137-C138+C139</f>
        <v>0</v>
      </c>
      <c r="D141" s="157">
        <f t="shared" ref="D141:E141" si="11">+D135-D136+D137-D138+D139</f>
        <v>0</v>
      </c>
      <c r="E141" s="157">
        <f t="shared" si="11"/>
        <v>0</v>
      </c>
      <c r="F141" s="74"/>
      <c r="K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2">
      <c r="A142" s="44" t="s">
        <v>107</v>
      </c>
      <c r="B142" s="22"/>
      <c r="C142" s="186"/>
      <c r="D142" s="186"/>
      <c r="E142" s="185"/>
      <c r="F142" s="74"/>
      <c r="K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">
      <c r="A143" s="23" t="s">
        <v>16</v>
      </c>
      <c r="B143" s="24"/>
      <c r="C143" s="175"/>
      <c r="D143" s="175"/>
      <c r="E143" s="176"/>
      <c r="F143" s="74"/>
      <c r="K143" s="3"/>
      <c r="L143" s="3"/>
      <c r="M143" s="3"/>
      <c r="N143" s="3"/>
      <c r="O143" s="3"/>
      <c r="P143" s="3"/>
      <c r="Q143" s="3"/>
      <c r="R143" s="3"/>
      <c r="S143" s="3"/>
    </row>
    <row r="144" spans="1:19" x14ac:dyDescent="0.2">
      <c r="A144" s="31"/>
      <c r="B144" s="24"/>
      <c r="C144" s="158"/>
      <c r="D144" s="158"/>
      <c r="E144" s="159"/>
      <c r="F144" s="74"/>
      <c r="K144" s="3"/>
      <c r="L144" s="3"/>
      <c r="M144" s="3"/>
      <c r="N144" s="3"/>
      <c r="O144" s="3"/>
      <c r="P144" s="3"/>
      <c r="Q144" s="3"/>
      <c r="R144" s="3"/>
      <c r="S144" s="3"/>
    </row>
    <row r="145" spans="1:179" x14ac:dyDescent="0.2">
      <c r="A145" s="15" t="s">
        <v>36</v>
      </c>
      <c r="B145" s="34"/>
      <c r="C145" s="160">
        <f t="shared" ref="C145:E145" si="12">+C141-C142-C143</f>
        <v>0</v>
      </c>
      <c r="D145" s="160">
        <f t="shared" si="12"/>
        <v>0</v>
      </c>
      <c r="E145" s="161">
        <f t="shared" si="12"/>
        <v>0</v>
      </c>
      <c r="K145" s="3"/>
      <c r="L145" s="3"/>
      <c r="M145" s="3"/>
      <c r="N145" s="3"/>
      <c r="O145" s="3"/>
      <c r="P145" s="3"/>
      <c r="Q145" s="3"/>
      <c r="R145" s="3"/>
      <c r="S145" s="3"/>
    </row>
    <row r="146" spans="1:179" x14ac:dyDescent="0.2">
      <c r="A146" s="35"/>
      <c r="B146" s="19"/>
      <c r="C146" s="794"/>
      <c r="D146" s="794"/>
      <c r="E146" s="794"/>
      <c r="K146" s="3"/>
      <c r="L146" s="3"/>
      <c r="M146" s="3"/>
      <c r="N146" s="3"/>
      <c r="O146" s="3"/>
      <c r="P146" s="3"/>
      <c r="Q146" s="3"/>
      <c r="R146" s="3"/>
      <c r="S146" s="3"/>
    </row>
    <row r="147" spans="1:179" x14ac:dyDescent="0.2">
      <c r="A147" s="35"/>
      <c r="B147" s="19"/>
      <c r="C147" s="794"/>
      <c r="D147" s="794"/>
      <c r="E147" s="794"/>
      <c r="K147" s="3"/>
      <c r="L147" s="3"/>
      <c r="M147" s="3"/>
      <c r="N147" s="3"/>
      <c r="O147" s="3"/>
      <c r="P147" s="3"/>
      <c r="Q147" s="3"/>
      <c r="R147" s="3"/>
      <c r="S147" s="3"/>
    </row>
    <row r="148" spans="1:179" x14ac:dyDescent="0.2">
      <c r="A148" s="35"/>
      <c r="B148" s="19"/>
      <c r="C148" s="795">
        <f>C124</f>
        <v>2015</v>
      </c>
      <c r="D148" s="795">
        <f>D124</f>
        <v>2016</v>
      </c>
      <c r="E148" s="795">
        <f>E124</f>
        <v>2017</v>
      </c>
      <c r="K148" s="3"/>
      <c r="L148" s="3"/>
      <c r="M148" s="3"/>
      <c r="N148" s="3"/>
      <c r="O148" s="3"/>
      <c r="P148" s="3"/>
      <c r="Q148" s="3"/>
      <c r="R148" s="3"/>
      <c r="S148" s="3"/>
    </row>
    <row r="149" spans="1:179" x14ac:dyDescent="0.2">
      <c r="A149" s="796" t="s">
        <v>345</v>
      </c>
      <c r="B149" s="797">
        <f>C148-1</f>
        <v>2014</v>
      </c>
      <c r="C149" s="800">
        <v>0</v>
      </c>
      <c r="D149" s="794"/>
      <c r="E149" s="794"/>
      <c r="K149" s="3"/>
      <c r="L149" s="3"/>
      <c r="M149" s="3"/>
      <c r="N149" s="3"/>
      <c r="O149" s="3"/>
      <c r="P149" s="3"/>
      <c r="Q149" s="3"/>
      <c r="R149" s="3"/>
      <c r="S149" s="3"/>
    </row>
    <row r="150" spans="1:179" x14ac:dyDescent="0.2">
      <c r="A150" s="798" t="s">
        <v>346</v>
      </c>
      <c r="B150" s="799"/>
      <c r="C150" s="161">
        <f>C125-(C126+C129+C130+C131+C132+C133+C138+C136)-(C105-C149)</f>
        <v>0</v>
      </c>
      <c r="D150" s="161">
        <f>D125-(D126+D129+D130+D131+D132+D133+D138+D136)-(D105-C105)</f>
        <v>0</v>
      </c>
      <c r="E150" s="161">
        <f>E125-(E126+E129+E130+E131+E132+E133+E138+E136)-(E105-D105)</f>
        <v>0</v>
      </c>
      <c r="K150" s="3"/>
      <c r="L150" s="3"/>
      <c r="M150" s="3"/>
      <c r="N150" s="3"/>
      <c r="O150" s="3"/>
      <c r="P150" s="3"/>
      <c r="Q150" s="3"/>
      <c r="R150" s="3"/>
      <c r="S150" s="3"/>
    </row>
    <row r="151" spans="1:179" x14ac:dyDescent="0.2">
      <c r="A151" s="35"/>
      <c r="B151" s="19"/>
      <c r="C151" s="794"/>
      <c r="D151" s="794"/>
      <c r="E151" s="794"/>
      <c r="K151" s="3"/>
      <c r="L151" s="3"/>
      <c r="M151" s="3"/>
      <c r="N151" s="3"/>
      <c r="O151" s="3"/>
      <c r="P151" s="3"/>
      <c r="Q151" s="3"/>
      <c r="R151" s="3"/>
      <c r="S151" s="3"/>
    </row>
    <row r="152" spans="1:179" x14ac:dyDescent="0.2">
      <c r="K152" s="3"/>
      <c r="L152" s="3"/>
      <c r="M152" s="6"/>
      <c r="R152" s="10"/>
      <c r="S152" s="10"/>
      <c r="T152" s="6"/>
      <c r="U152" s="6"/>
    </row>
    <row r="153" spans="1:179" s="363" customFormat="1" ht="15" x14ac:dyDescent="0.25">
      <c r="A153" s="307"/>
      <c r="B153" s="307"/>
      <c r="C153" s="327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327"/>
      <c r="BB153" s="327"/>
      <c r="BC153" s="327"/>
      <c r="BD153" s="327"/>
      <c r="BE153" s="327"/>
      <c r="BF153" s="327"/>
      <c r="BG153" s="327"/>
      <c r="BH153" s="327"/>
      <c r="BI153" s="327"/>
      <c r="BJ153" s="327"/>
      <c r="BK153" s="327"/>
      <c r="BL153" s="327"/>
      <c r="BM153" s="327"/>
      <c r="BN153" s="327"/>
      <c r="BO153" s="327"/>
      <c r="BP153" s="327"/>
      <c r="BQ153" s="327"/>
      <c r="BR153" s="327"/>
      <c r="BS153" s="327"/>
      <c r="BT153" s="327"/>
      <c r="BU153" s="327"/>
      <c r="BV153" s="327"/>
      <c r="BW153" s="327"/>
      <c r="BX153" s="327"/>
      <c r="BY153" s="327"/>
      <c r="BZ153" s="327"/>
      <c r="CA153" s="327"/>
      <c r="CB153" s="327"/>
      <c r="CC153" s="327"/>
      <c r="CD153" s="327"/>
      <c r="CE153" s="327"/>
      <c r="CF153" s="327"/>
      <c r="CG153" s="327"/>
      <c r="CH153" s="327"/>
      <c r="CI153" s="327"/>
      <c r="CJ153" s="327"/>
      <c r="CK153" s="327"/>
      <c r="CL153" s="327"/>
      <c r="CM153" s="327"/>
      <c r="CN153" s="327"/>
      <c r="CO153" s="327"/>
      <c r="CP153" s="327"/>
      <c r="CQ153" s="327"/>
      <c r="CR153" s="327"/>
      <c r="CS153" s="327"/>
      <c r="CT153" s="327"/>
      <c r="CU153" s="327"/>
      <c r="CV153" s="327"/>
      <c r="CW153" s="327"/>
      <c r="CX153" s="327"/>
      <c r="CY153" s="327"/>
      <c r="CZ153" s="327"/>
      <c r="DA153" s="327"/>
      <c r="DB153" s="327"/>
      <c r="DC153" s="327"/>
      <c r="DD153" s="327"/>
      <c r="DE153" s="327"/>
      <c r="DF153" s="327"/>
      <c r="DG153" s="327"/>
      <c r="DH153" s="327"/>
      <c r="DI153" s="327"/>
      <c r="DJ153" s="327"/>
      <c r="DK153" s="327"/>
      <c r="DL153" s="327"/>
      <c r="DM153" s="327"/>
      <c r="DN153" s="327"/>
      <c r="DO153" s="327"/>
      <c r="DP153" s="327"/>
      <c r="DQ153" s="327"/>
      <c r="DR153" s="327"/>
      <c r="DS153" s="327"/>
      <c r="DT153" s="327"/>
      <c r="DU153" s="327"/>
      <c r="DV153" s="327"/>
      <c r="DW153" s="327"/>
      <c r="DX153" s="327"/>
      <c r="DY153" s="327"/>
      <c r="DZ153" s="327"/>
      <c r="EA153" s="327"/>
      <c r="EB153" s="327"/>
      <c r="EC153" s="327"/>
      <c r="ED153" s="327"/>
      <c r="EE153" s="327"/>
      <c r="EF153" s="327"/>
      <c r="EG153" s="327"/>
      <c r="EH153" s="327"/>
      <c r="EI153" s="327"/>
      <c r="EJ153" s="327"/>
      <c r="EK153" s="327"/>
      <c r="EL153" s="327"/>
      <c r="EM153" s="327"/>
      <c r="EN153" s="327"/>
      <c r="EO153" s="327"/>
      <c r="EP153" s="327"/>
      <c r="EQ153" s="327"/>
      <c r="ER153" s="327"/>
      <c r="ES153" s="327"/>
      <c r="ET153" s="327"/>
      <c r="EU153" s="327"/>
      <c r="EV153" s="327"/>
      <c r="EW153" s="327"/>
      <c r="EX153" s="327"/>
      <c r="EY153" s="327"/>
      <c r="EZ153" s="327"/>
      <c r="FA153" s="327"/>
      <c r="FB153" s="327"/>
      <c r="FC153" s="327"/>
      <c r="FD153" s="327"/>
      <c r="FE153" s="327"/>
      <c r="FF153" s="327"/>
      <c r="FG153" s="327"/>
      <c r="FH153" s="327"/>
      <c r="FI153" s="327"/>
      <c r="FJ153" s="327"/>
      <c r="FK153" s="327"/>
      <c r="FL153" s="327"/>
      <c r="FM153" s="327"/>
      <c r="FN153" s="327"/>
      <c r="FO153" s="327"/>
      <c r="FP153" s="327"/>
      <c r="FQ153" s="327"/>
      <c r="FR153" s="327"/>
      <c r="FS153" s="327"/>
      <c r="FT153" s="327"/>
      <c r="FU153" s="327"/>
      <c r="FV153" s="327"/>
      <c r="FW153" s="327"/>
    </row>
    <row r="154" spans="1:179" s="363" customFormat="1" ht="15" x14ac:dyDescent="0.25">
      <c r="A154" s="307"/>
      <c r="B154" s="307"/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7"/>
      <c r="BF154" s="327"/>
      <c r="BG154" s="327"/>
      <c r="BH154" s="327"/>
      <c r="BI154" s="327"/>
      <c r="BJ154" s="327"/>
      <c r="BK154" s="327"/>
      <c r="BL154" s="327"/>
      <c r="BM154" s="327"/>
      <c r="BN154" s="327"/>
      <c r="BO154" s="327"/>
      <c r="BP154" s="327"/>
      <c r="BQ154" s="327"/>
      <c r="BR154" s="327"/>
      <c r="BS154" s="327"/>
      <c r="BT154" s="327"/>
      <c r="BU154" s="327"/>
      <c r="BV154" s="327"/>
      <c r="BW154" s="327"/>
      <c r="BX154" s="327"/>
      <c r="BY154" s="327"/>
      <c r="BZ154" s="327"/>
      <c r="CA154" s="327"/>
      <c r="CB154" s="327"/>
      <c r="CC154" s="327"/>
      <c r="CD154" s="327"/>
      <c r="CE154" s="327"/>
      <c r="CF154" s="327"/>
      <c r="CG154" s="327"/>
      <c r="CH154" s="327"/>
      <c r="CI154" s="327"/>
      <c r="CJ154" s="327"/>
      <c r="CK154" s="327"/>
      <c r="CL154" s="327"/>
      <c r="CM154" s="327"/>
      <c r="CN154" s="327"/>
      <c r="CO154" s="327"/>
      <c r="CP154" s="327"/>
      <c r="CQ154" s="327"/>
      <c r="CR154" s="327"/>
      <c r="CS154" s="327"/>
      <c r="CT154" s="327"/>
      <c r="CU154" s="327"/>
      <c r="CV154" s="327"/>
      <c r="CW154" s="327"/>
      <c r="CX154" s="327"/>
      <c r="CY154" s="327"/>
      <c r="CZ154" s="327"/>
      <c r="DA154" s="327"/>
      <c r="DB154" s="327"/>
      <c r="DC154" s="327"/>
      <c r="DD154" s="327"/>
      <c r="DE154" s="327"/>
      <c r="DF154" s="327"/>
      <c r="DG154" s="327"/>
      <c r="DH154" s="327"/>
      <c r="DI154" s="327"/>
      <c r="DJ154" s="327"/>
      <c r="DK154" s="327"/>
      <c r="DL154" s="327"/>
      <c r="DM154" s="327"/>
      <c r="DN154" s="327"/>
      <c r="DO154" s="327"/>
      <c r="DP154" s="327"/>
      <c r="DQ154" s="327"/>
      <c r="DR154" s="327"/>
      <c r="DS154" s="327"/>
      <c r="DT154" s="327"/>
      <c r="DU154" s="327"/>
      <c r="DV154" s="327"/>
      <c r="DW154" s="327"/>
      <c r="DX154" s="327"/>
      <c r="DY154" s="327"/>
      <c r="DZ154" s="327"/>
      <c r="EA154" s="327"/>
      <c r="EB154" s="327"/>
      <c r="EC154" s="327"/>
      <c r="ED154" s="327"/>
      <c r="EE154" s="327"/>
      <c r="EF154" s="327"/>
      <c r="EG154" s="327"/>
      <c r="EH154" s="327"/>
      <c r="EI154" s="327"/>
      <c r="EJ154" s="327"/>
      <c r="EK154" s="327"/>
      <c r="EL154" s="327"/>
      <c r="EM154" s="327"/>
      <c r="EN154" s="327"/>
      <c r="EO154" s="327"/>
      <c r="EP154" s="327"/>
      <c r="EQ154" s="327"/>
      <c r="ER154" s="327"/>
      <c r="ES154" s="327"/>
      <c r="ET154" s="327"/>
      <c r="EU154" s="327"/>
      <c r="EV154" s="327"/>
      <c r="EW154" s="327"/>
      <c r="EX154" s="327"/>
      <c r="EY154" s="327"/>
      <c r="EZ154" s="327"/>
      <c r="FA154" s="327"/>
      <c r="FB154" s="327"/>
      <c r="FC154" s="327"/>
      <c r="FD154" s="327"/>
      <c r="FE154" s="327"/>
      <c r="FF154" s="327"/>
      <c r="FG154" s="327"/>
      <c r="FH154" s="327"/>
      <c r="FI154" s="327"/>
      <c r="FJ154" s="327"/>
      <c r="FK154" s="327"/>
      <c r="FL154" s="327"/>
      <c r="FM154" s="327"/>
      <c r="FN154" s="327"/>
      <c r="FO154" s="327"/>
      <c r="FP154" s="327"/>
      <c r="FQ154" s="327"/>
      <c r="FR154" s="327"/>
      <c r="FS154" s="327"/>
      <c r="FT154" s="327"/>
      <c r="FU154" s="327"/>
      <c r="FV154" s="327"/>
      <c r="FW154" s="327"/>
    </row>
    <row r="155" spans="1:179" s="363" customFormat="1" ht="15" x14ac:dyDescent="0.25">
      <c r="A155" s="307"/>
      <c r="B155" s="307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327"/>
      <c r="BB155" s="327"/>
      <c r="BC155" s="327"/>
      <c r="BD155" s="327"/>
      <c r="BE155" s="327"/>
      <c r="BF155" s="327"/>
      <c r="BG155" s="327"/>
      <c r="BH155" s="327"/>
      <c r="BI155" s="327"/>
      <c r="BJ155" s="327"/>
      <c r="BK155" s="327"/>
      <c r="BL155" s="327"/>
      <c r="BM155" s="327"/>
      <c r="BN155" s="327"/>
      <c r="BO155" s="327"/>
      <c r="BP155" s="327"/>
      <c r="BQ155" s="327"/>
      <c r="BR155" s="327"/>
      <c r="BS155" s="327"/>
      <c r="BT155" s="327"/>
      <c r="BU155" s="327"/>
      <c r="BV155" s="327"/>
      <c r="BW155" s="327"/>
      <c r="BX155" s="327"/>
      <c r="BY155" s="327"/>
      <c r="BZ155" s="327"/>
      <c r="CA155" s="327"/>
      <c r="CB155" s="327"/>
      <c r="CC155" s="327"/>
      <c r="CD155" s="327"/>
      <c r="CE155" s="327"/>
      <c r="CF155" s="327"/>
      <c r="CG155" s="327"/>
      <c r="CH155" s="327"/>
      <c r="CI155" s="327"/>
      <c r="CJ155" s="327"/>
      <c r="CK155" s="327"/>
      <c r="CL155" s="327"/>
      <c r="CM155" s="327"/>
      <c r="CN155" s="327"/>
      <c r="CO155" s="327"/>
      <c r="CP155" s="327"/>
      <c r="CQ155" s="327"/>
      <c r="CR155" s="327"/>
      <c r="CS155" s="327"/>
      <c r="CT155" s="327"/>
      <c r="CU155" s="327"/>
      <c r="CV155" s="327"/>
      <c r="CW155" s="327"/>
      <c r="CX155" s="327"/>
      <c r="CY155" s="327"/>
      <c r="CZ155" s="327"/>
      <c r="DA155" s="327"/>
      <c r="DB155" s="327"/>
      <c r="DC155" s="327"/>
      <c r="DD155" s="327"/>
      <c r="DE155" s="327"/>
      <c r="DF155" s="327"/>
      <c r="DG155" s="327"/>
      <c r="DH155" s="327"/>
      <c r="DI155" s="327"/>
      <c r="DJ155" s="327"/>
      <c r="DK155" s="327"/>
      <c r="DL155" s="327"/>
      <c r="DM155" s="327"/>
      <c r="DN155" s="327"/>
      <c r="DO155" s="327"/>
      <c r="DP155" s="327"/>
      <c r="DQ155" s="327"/>
      <c r="DR155" s="327"/>
      <c r="DS155" s="327"/>
      <c r="DT155" s="327"/>
      <c r="DU155" s="327"/>
      <c r="DV155" s="327"/>
      <c r="DW155" s="327"/>
      <c r="DX155" s="327"/>
      <c r="DY155" s="327"/>
      <c r="DZ155" s="327"/>
      <c r="EA155" s="327"/>
      <c r="EB155" s="327"/>
      <c r="EC155" s="327"/>
      <c r="ED155" s="327"/>
      <c r="EE155" s="327"/>
      <c r="EF155" s="327"/>
      <c r="EG155" s="327"/>
      <c r="EH155" s="327"/>
      <c r="EI155" s="327"/>
      <c r="EJ155" s="327"/>
      <c r="EK155" s="327"/>
      <c r="EL155" s="327"/>
      <c r="EM155" s="327"/>
      <c r="EN155" s="327"/>
      <c r="EO155" s="327"/>
      <c r="EP155" s="327"/>
      <c r="EQ155" s="327"/>
      <c r="ER155" s="327"/>
      <c r="ES155" s="327"/>
      <c r="ET155" s="327"/>
      <c r="EU155" s="327"/>
      <c r="EV155" s="327"/>
      <c r="EW155" s="327"/>
      <c r="EX155" s="327"/>
      <c r="EY155" s="327"/>
      <c r="EZ155" s="327"/>
      <c r="FA155" s="327"/>
      <c r="FB155" s="327"/>
      <c r="FC155" s="327"/>
      <c r="FD155" s="327"/>
      <c r="FE155" s="327"/>
      <c r="FF155" s="327"/>
      <c r="FG155" s="327"/>
      <c r="FH155" s="327"/>
      <c r="FI155" s="327"/>
      <c r="FJ155" s="327"/>
      <c r="FK155" s="327"/>
      <c r="FL155" s="327"/>
      <c r="FM155" s="327"/>
      <c r="FN155" s="327"/>
      <c r="FO155" s="327"/>
      <c r="FP155" s="327"/>
      <c r="FQ155" s="327"/>
      <c r="FR155" s="327"/>
      <c r="FS155" s="327"/>
      <c r="FT155" s="327"/>
      <c r="FU155" s="327"/>
      <c r="FV155" s="327"/>
      <c r="FW155" s="327"/>
    </row>
    <row r="156" spans="1:179" s="363" customFormat="1" ht="15" x14ac:dyDescent="0.25">
      <c r="A156" s="307"/>
      <c r="B156" s="307"/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7"/>
      <c r="AK156" s="327"/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327"/>
      <c r="BB156" s="327"/>
      <c r="BC156" s="327"/>
      <c r="BD156" s="327"/>
      <c r="BE156" s="327"/>
      <c r="BF156" s="327"/>
      <c r="BG156" s="327"/>
      <c r="BH156" s="327"/>
      <c r="BI156" s="327"/>
      <c r="BJ156" s="327"/>
      <c r="BK156" s="327"/>
      <c r="BL156" s="327"/>
      <c r="BM156" s="327"/>
      <c r="BN156" s="327"/>
      <c r="BO156" s="327"/>
      <c r="BP156" s="327"/>
      <c r="BQ156" s="327"/>
      <c r="BR156" s="327"/>
      <c r="BS156" s="327"/>
      <c r="BT156" s="327"/>
      <c r="BU156" s="327"/>
      <c r="BV156" s="327"/>
      <c r="BW156" s="327"/>
      <c r="BX156" s="327"/>
      <c r="BY156" s="327"/>
      <c r="BZ156" s="327"/>
      <c r="CA156" s="327"/>
      <c r="CB156" s="327"/>
      <c r="CC156" s="327"/>
      <c r="CD156" s="327"/>
      <c r="CE156" s="327"/>
      <c r="CF156" s="327"/>
      <c r="CG156" s="327"/>
      <c r="CH156" s="327"/>
      <c r="CI156" s="327"/>
      <c r="CJ156" s="327"/>
      <c r="CK156" s="327"/>
      <c r="CL156" s="327"/>
      <c r="CM156" s="327"/>
      <c r="CN156" s="327"/>
      <c r="CO156" s="327"/>
      <c r="CP156" s="327"/>
      <c r="CQ156" s="327"/>
      <c r="CR156" s="327"/>
      <c r="CS156" s="327"/>
      <c r="CT156" s="327"/>
      <c r="CU156" s="327"/>
      <c r="CV156" s="327"/>
      <c r="CW156" s="327"/>
      <c r="CX156" s="327"/>
      <c r="CY156" s="327"/>
      <c r="CZ156" s="327"/>
      <c r="DA156" s="327"/>
      <c r="DB156" s="327"/>
      <c r="DC156" s="327"/>
      <c r="DD156" s="327"/>
      <c r="DE156" s="327"/>
      <c r="DF156" s="327"/>
      <c r="DG156" s="327"/>
      <c r="DH156" s="327"/>
      <c r="DI156" s="327"/>
      <c r="DJ156" s="327"/>
      <c r="DK156" s="327"/>
      <c r="DL156" s="327"/>
      <c r="DM156" s="327"/>
      <c r="DN156" s="327"/>
      <c r="DO156" s="327"/>
      <c r="DP156" s="327"/>
      <c r="DQ156" s="327"/>
      <c r="DR156" s="327"/>
      <c r="DS156" s="327"/>
      <c r="DT156" s="327"/>
      <c r="DU156" s="327"/>
      <c r="DV156" s="327"/>
      <c r="DW156" s="327"/>
      <c r="DX156" s="327"/>
      <c r="DY156" s="327"/>
      <c r="DZ156" s="327"/>
      <c r="EA156" s="327"/>
      <c r="EB156" s="327"/>
      <c r="EC156" s="327"/>
      <c r="ED156" s="327"/>
      <c r="EE156" s="327"/>
      <c r="EF156" s="327"/>
      <c r="EG156" s="327"/>
      <c r="EH156" s="327"/>
      <c r="EI156" s="327"/>
      <c r="EJ156" s="327"/>
      <c r="EK156" s="327"/>
      <c r="EL156" s="327"/>
      <c r="EM156" s="327"/>
      <c r="EN156" s="327"/>
      <c r="EO156" s="327"/>
      <c r="EP156" s="327"/>
      <c r="EQ156" s="327"/>
      <c r="ER156" s="327"/>
      <c r="ES156" s="327"/>
      <c r="ET156" s="327"/>
      <c r="EU156" s="327"/>
      <c r="EV156" s="327"/>
      <c r="EW156" s="327"/>
      <c r="EX156" s="327"/>
      <c r="EY156" s="327"/>
      <c r="EZ156" s="327"/>
      <c r="FA156" s="327"/>
      <c r="FB156" s="327"/>
      <c r="FC156" s="327"/>
      <c r="FD156" s="327"/>
      <c r="FE156" s="327"/>
      <c r="FF156" s="327"/>
      <c r="FG156" s="327"/>
      <c r="FH156" s="327"/>
      <c r="FI156" s="327"/>
      <c r="FJ156" s="327"/>
      <c r="FK156" s="327"/>
      <c r="FL156" s="327"/>
      <c r="FM156" s="327"/>
      <c r="FN156" s="327"/>
      <c r="FO156" s="327"/>
      <c r="FP156" s="327"/>
      <c r="FQ156" s="327"/>
      <c r="FR156" s="327"/>
      <c r="FS156" s="327"/>
      <c r="FT156" s="327"/>
      <c r="FU156" s="327"/>
      <c r="FV156" s="327"/>
      <c r="FW156" s="327"/>
    </row>
    <row r="157" spans="1:179" s="363" customFormat="1" ht="15" x14ac:dyDescent="0.25">
      <c r="A157" s="307"/>
      <c r="B157" s="307"/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/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7"/>
      <c r="AK157" s="327"/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327"/>
      <c r="BB157" s="327"/>
      <c r="BC157" s="327"/>
      <c r="BD157" s="327"/>
      <c r="BE157" s="327"/>
      <c r="BF157" s="327"/>
      <c r="BG157" s="327"/>
      <c r="BH157" s="327"/>
      <c r="BI157" s="327"/>
      <c r="BJ157" s="327"/>
      <c r="BK157" s="327"/>
      <c r="BL157" s="327"/>
      <c r="BM157" s="327"/>
      <c r="BN157" s="327"/>
      <c r="BO157" s="327"/>
      <c r="BP157" s="327"/>
      <c r="BQ157" s="327"/>
      <c r="BR157" s="327"/>
      <c r="BS157" s="327"/>
      <c r="BT157" s="327"/>
      <c r="BU157" s="327"/>
      <c r="BV157" s="327"/>
      <c r="BW157" s="327"/>
      <c r="BX157" s="327"/>
      <c r="BY157" s="327"/>
      <c r="BZ157" s="327"/>
      <c r="CA157" s="327"/>
      <c r="CB157" s="327"/>
      <c r="CC157" s="327"/>
      <c r="CD157" s="327"/>
      <c r="CE157" s="327"/>
      <c r="CF157" s="327"/>
      <c r="CG157" s="327"/>
      <c r="CH157" s="327"/>
      <c r="CI157" s="327"/>
      <c r="CJ157" s="327"/>
      <c r="CK157" s="327"/>
      <c r="CL157" s="327"/>
      <c r="CM157" s="327"/>
      <c r="CN157" s="327"/>
      <c r="CO157" s="327"/>
      <c r="CP157" s="327"/>
      <c r="CQ157" s="327"/>
      <c r="CR157" s="327"/>
      <c r="CS157" s="327"/>
      <c r="CT157" s="327"/>
      <c r="CU157" s="327"/>
      <c r="CV157" s="327"/>
      <c r="CW157" s="327"/>
      <c r="CX157" s="327"/>
      <c r="CY157" s="327"/>
      <c r="CZ157" s="327"/>
      <c r="DA157" s="327"/>
      <c r="DB157" s="327"/>
      <c r="DC157" s="327"/>
      <c r="DD157" s="327"/>
      <c r="DE157" s="327"/>
      <c r="DF157" s="327"/>
      <c r="DG157" s="327"/>
      <c r="DH157" s="327"/>
      <c r="DI157" s="327"/>
      <c r="DJ157" s="327"/>
      <c r="DK157" s="327"/>
      <c r="DL157" s="327"/>
      <c r="DM157" s="327"/>
      <c r="DN157" s="327"/>
      <c r="DO157" s="327"/>
      <c r="DP157" s="327"/>
      <c r="DQ157" s="327"/>
      <c r="DR157" s="327"/>
      <c r="DS157" s="327"/>
      <c r="DT157" s="327"/>
      <c r="DU157" s="327"/>
      <c r="DV157" s="327"/>
      <c r="DW157" s="327"/>
      <c r="DX157" s="327"/>
      <c r="DY157" s="327"/>
      <c r="DZ157" s="327"/>
      <c r="EA157" s="327"/>
      <c r="EB157" s="327"/>
      <c r="EC157" s="327"/>
      <c r="ED157" s="327"/>
      <c r="EE157" s="327"/>
      <c r="EF157" s="327"/>
      <c r="EG157" s="327"/>
      <c r="EH157" s="327"/>
      <c r="EI157" s="327"/>
      <c r="EJ157" s="327"/>
      <c r="EK157" s="327"/>
      <c r="EL157" s="327"/>
      <c r="EM157" s="327"/>
      <c r="EN157" s="327"/>
      <c r="EO157" s="327"/>
      <c r="EP157" s="327"/>
      <c r="EQ157" s="327"/>
      <c r="ER157" s="327"/>
      <c r="ES157" s="327"/>
      <c r="ET157" s="327"/>
      <c r="EU157" s="327"/>
      <c r="EV157" s="327"/>
      <c r="EW157" s="327"/>
      <c r="EX157" s="327"/>
      <c r="EY157" s="327"/>
      <c r="EZ157" s="327"/>
      <c r="FA157" s="327"/>
      <c r="FB157" s="327"/>
      <c r="FC157" s="327"/>
      <c r="FD157" s="327"/>
      <c r="FE157" s="327"/>
      <c r="FF157" s="327"/>
      <c r="FG157" s="327"/>
      <c r="FH157" s="327"/>
      <c r="FI157" s="327"/>
      <c r="FJ157" s="327"/>
      <c r="FK157" s="327"/>
      <c r="FL157" s="327"/>
      <c r="FM157" s="327"/>
      <c r="FN157" s="327"/>
      <c r="FO157" s="327"/>
      <c r="FP157" s="327"/>
      <c r="FQ157" s="327"/>
      <c r="FR157" s="327"/>
      <c r="FS157" s="327"/>
      <c r="FT157" s="327"/>
      <c r="FU157" s="327"/>
      <c r="FV157" s="327"/>
      <c r="FW157" s="327"/>
    </row>
    <row r="158" spans="1:179" s="363" customFormat="1" ht="15" x14ac:dyDescent="0.25">
      <c r="A158" s="307"/>
      <c r="B158" s="307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7"/>
      <c r="CJ158" s="327"/>
      <c r="CK158" s="327"/>
      <c r="CL158" s="327"/>
      <c r="CM158" s="327"/>
      <c r="CN158" s="327"/>
      <c r="CO158" s="327"/>
      <c r="CP158" s="327"/>
      <c r="CQ158" s="327"/>
      <c r="CR158" s="327"/>
      <c r="CS158" s="327"/>
      <c r="CT158" s="327"/>
      <c r="CU158" s="327"/>
      <c r="CV158" s="327"/>
      <c r="CW158" s="327"/>
      <c r="CX158" s="327"/>
      <c r="CY158" s="327"/>
      <c r="CZ158" s="327"/>
      <c r="DA158" s="327"/>
      <c r="DB158" s="327"/>
      <c r="DC158" s="327"/>
      <c r="DD158" s="327"/>
      <c r="DE158" s="327"/>
      <c r="DF158" s="327"/>
      <c r="DG158" s="327"/>
      <c r="DH158" s="327"/>
      <c r="DI158" s="327"/>
      <c r="DJ158" s="327"/>
      <c r="DK158" s="327"/>
      <c r="DL158" s="327"/>
      <c r="DM158" s="327"/>
      <c r="DN158" s="327"/>
      <c r="DO158" s="327"/>
      <c r="DP158" s="327"/>
      <c r="DQ158" s="327"/>
      <c r="DR158" s="327"/>
      <c r="DS158" s="327"/>
      <c r="DT158" s="327"/>
      <c r="DU158" s="327"/>
      <c r="DV158" s="327"/>
      <c r="DW158" s="327"/>
      <c r="DX158" s="327"/>
      <c r="DY158" s="327"/>
      <c r="DZ158" s="327"/>
      <c r="EA158" s="327"/>
      <c r="EB158" s="327"/>
      <c r="EC158" s="327"/>
      <c r="ED158" s="327"/>
      <c r="EE158" s="327"/>
      <c r="EF158" s="327"/>
      <c r="EG158" s="327"/>
      <c r="EH158" s="327"/>
      <c r="EI158" s="327"/>
      <c r="EJ158" s="327"/>
      <c r="EK158" s="327"/>
      <c r="EL158" s="327"/>
      <c r="EM158" s="327"/>
      <c r="EN158" s="327"/>
      <c r="EO158" s="327"/>
      <c r="EP158" s="327"/>
      <c r="EQ158" s="327"/>
      <c r="ER158" s="327"/>
      <c r="ES158" s="327"/>
      <c r="ET158" s="327"/>
      <c r="EU158" s="327"/>
      <c r="EV158" s="327"/>
      <c r="EW158" s="327"/>
      <c r="EX158" s="327"/>
      <c r="EY158" s="327"/>
      <c r="EZ158" s="327"/>
      <c r="FA158" s="327"/>
      <c r="FB158" s="327"/>
      <c r="FC158" s="327"/>
      <c r="FD158" s="327"/>
      <c r="FE158" s="327"/>
      <c r="FF158" s="327"/>
      <c r="FG158" s="327"/>
      <c r="FH158" s="327"/>
      <c r="FI158" s="327"/>
      <c r="FJ158" s="327"/>
      <c r="FK158" s="327"/>
      <c r="FL158" s="327"/>
      <c r="FM158" s="327"/>
      <c r="FN158" s="327"/>
      <c r="FO158" s="327"/>
      <c r="FP158" s="327"/>
      <c r="FQ158" s="327"/>
      <c r="FR158" s="327"/>
      <c r="FS158" s="327"/>
      <c r="FT158" s="327"/>
      <c r="FU158" s="327"/>
      <c r="FV158" s="327"/>
      <c r="FW158" s="327"/>
    </row>
    <row r="159" spans="1:179" s="363" customFormat="1" ht="15" x14ac:dyDescent="0.25">
      <c r="A159" s="307"/>
      <c r="B159" s="30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7"/>
      <c r="BC159" s="327"/>
      <c r="BD159" s="327"/>
      <c r="BE159" s="327"/>
      <c r="BF159" s="327"/>
      <c r="BG159" s="327"/>
      <c r="BH159" s="327"/>
      <c r="BI159" s="327"/>
      <c r="BJ159" s="327"/>
      <c r="BK159" s="327"/>
      <c r="BL159" s="327"/>
      <c r="BM159" s="327"/>
      <c r="BN159" s="327"/>
      <c r="BO159" s="327"/>
      <c r="BP159" s="327"/>
      <c r="BQ159" s="327"/>
      <c r="BR159" s="327"/>
      <c r="BS159" s="327"/>
      <c r="BT159" s="327"/>
      <c r="BU159" s="327"/>
      <c r="BV159" s="327"/>
      <c r="BW159" s="327"/>
      <c r="BX159" s="327"/>
      <c r="BY159" s="327"/>
      <c r="BZ159" s="327"/>
      <c r="CA159" s="327"/>
      <c r="CB159" s="327"/>
      <c r="CC159" s="327"/>
      <c r="CD159" s="327"/>
      <c r="CE159" s="327"/>
      <c r="CF159" s="327"/>
      <c r="CG159" s="327"/>
      <c r="CH159" s="327"/>
      <c r="CI159" s="327"/>
      <c r="CJ159" s="327"/>
      <c r="CK159" s="327"/>
      <c r="CL159" s="327"/>
      <c r="CM159" s="327"/>
      <c r="CN159" s="327"/>
      <c r="CO159" s="327"/>
      <c r="CP159" s="327"/>
      <c r="CQ159" s="327"/>
      <c r="CR159" s="327"/>
      <c r="CS159" s="327"/>
      <c r="CT159" s="327"/>
      <c r="CU159" s="327"/>
      <c r="CV159" s="327"/>
      <c r="CW159" s="327"/>
      <c r="CX159" s="327"/>
      <c r="CY159" s="327"/>
      <c r="CZ159" s="327"/>
      <c r="DA159" s="327"/>
      <c r="DB159" s="327"/>
      <c r="DC159" s="327"/>
      <c r="DD159" s="327"/>
      <c r="DE159" s="327"/>
      <c r="DF159" s="327"/>
      <c r="DG159" s="327"/>
      <c r="DH159" s="327"/>
      <c r="DI159" s="327"/>
      <c r="DJ159" s="327"/>
      <c r="DK159" s="327"/>
      <c r="DL159" s="327"/>
      <c r="DM159" s="327"/>
      <c r="DN159" s="327"/>
      <c r="DO159" s="327"/>
      <c r="DP159" s="327"/>
      <c r="DQ159" s="327"/>
      <c r="DR159" s="327"/>
      <c r="DS159" s="327"/>
      <c r="DT159" s="327"/>
      <c r="DU159" s="327"/>
      <c r="DV159" s="327"/>
      <c r="DW159" s="327"/>
      <c r="DX159" s="327"/>
      <c r="DY159" s="327"/>
      <c r="DZ159" s="327"/>
      <c r="EA159" s="327"/>
      <c r="EB159" s="327"/>
      <c r="EC159" s="327"/>
      <c r="ED159" s="327"/>
      <c r="EE159" s="327"/>
      <c r="EF159" s="327"/>
      <c r="EG159" s="327"/>
      <c r="EH159" s="327"/>
      <c r="EI159" s="327"/>
      <c r="EJ159" s="327"/>
      <c r="EK159" s="327"/>
      <c r="EL159" s="327"/>
      <c r="EM159" s="327"/>
      <c r="EN159" s="327"/>
      <c r="EO159" s="327"/>
      <c r="EP159" s="327"/>
      <c r="EQ159" s="327"/>
      <c r="ER159" s="327"/>
      <c r="ES159" s="327"/>
      <c r="ET159" s="327"/>
      <c r="EU159" s="327"/>
      <c r="EV159" s="327"/>
      <c r="EW159" s="327"/>
      <c r="EX159" s="327"/>
      <c r="EY159" s="327"/>
      <c r="EZ159" s="327"/>
      <c r="FA159" s="327"/>
      <c r="FB159" s="327"/>
      <c r="FC159" s="327"/>
      <c r="FD159" s="327"/>
      <c r="FE159" s="327"/>
      <c r="FF159" s="327"/>
      <c r="FG159" s="327"/>
      <c r="FH159" s="327"/>
      <c r="FI159" s="327"/>
      <c r="FJ159" s="327"/>
      <c r="FK159" s="327"/>
      <c r="FL159" s="327"/>
      <c r="FM159" s="327"/>
      <c r="FN159" s="327"/>
      <c r="FO159" s="327"/>
      <c r="FP159" s="327"/>
      <c r="FQ159" s="327"/>
      <c r="FR159" s="327"/>
      <c r="FS159" s="327"/>
      <c r="FT159" s="327"/>
      <c r="FU159" s="327"/>
      <c r="FV159" s="327"/>
      <c r="FW159" s="327"/>
    </row>
    <row r="160" spans="1:179" s="363" customFormat="1" ht="15" x14ac:dyDescent="0.25">
      <c r="A160" s="307"/>
      <c r="B160" s="307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</row>
    <row r="161" spans="10:19" x14ac:dyDescent="0.2">
      <c r="S161" s="3"/>
    </row>
    <row r="162" spans="10:19" x14ac:dyDescent="0.2">
      <c r="S162" s="3"/>
    </row>
    <row r="163" spans="10:19" x14ac:dyDescent="0.2">
      <c r="S163" s="3"/>
    </row>
    <row r="168" spans="10:19" x14ac:dyDescent="0.2">
      <c r="J168" s="45"/>
      <c r="K168" s="46"/>
      <c r="L168" s="47"/>
      <c r="M168" s="47"/>
      <c r="N168" s="47"/>
      <c r="O168" s="47"/>
      <c r="P168" s="47"/>
      <c r="Q168" s="47"/>
      <c r="R168" s="46"/>
      <c r="S168" s="3"/>
    </row>
    <row r="169" spans="10:19" x14ac:dyDescent="0.2">
      <c r="J169" s="45"/>
      <c r="S169" s="3"/>
    </row>
    <row r="170" spans="10:19" x14ac:dyDescent="0.2">
      <c r="J170" s="45"/>
      <c r="S170" s="3"/>
    </row>
    <row r="171" spans="10:19" x14ac:dyDescent="0.2">
      <c r="J171" s="45"/>
      <c r="S171" s="3"/>
    </row>
    <row r="172" spans="10:19" x14ac:dyDescent="0.2">
      <c r="S172" s="3"/>
    </row>
    <row r="173" spans="10:19" x14ac:dyDescent="0.2">
      <c r="S173" s="3"/>
    </row>
    <row r="174" spans="10:19" x14ac:dyDescent="0.2">
      <c r="S174" s="3"/>
    </row>
    <row r="175" spans="10:19" x14ac:dyDescent="0.2">
      <c r="S175" s="3"/>
    </row>
    <row r="176" spans="10:19" ht="12" x14ac:dyDescent="0.15">
      <c r="K176" s="3"/>
      <c r="L176" s="3"/>
      <c r="M176" s="3"/>
      <c r="N176" s="3"/>
      <c r="O176" s="3"/>
      <c r="P176" s="3"/>
      <c r="Q176" s="3"/>
      <c r="R176" s="3"/>
      <c r="S176" s="3"/>
    </row>
    <row r="177" spans="11:19" ht="12" x14ac:dyDescent="0.15">
      <c r="K177" s="3"/>
      <c r="L177" s="3"/>
      <c r="M177" s="3"/>
      <c r="N177" s="3"/>
      <c r="O177" s="3"/>
      <c r="P177" s="3"/>
      <c r="Q177" s="3"/>
      <c r="R177" s="3"/>
      <c r="S177" s="3"/>
    </row>
    <row r="178" spans="11:19" ht="12" x14ac:dyDescent="0.15">
      <c r="K178" s="3"/>
      <c r="L178" s="3"/>
      <c r="M178" s="3"/>
      <c r="N178" s="3"/>
      <c r="O178" s="3"/>
      <c r="P178" s="3"/>
      <c r="Q178" s="3"/>
      <c r="R178" s="3"/>
      <c r="S178" s="3"/>
    </row>
    <row r="179" spans="11:19" ht="12" x14ac:dyDescent="0.15">
      <c r="K179" s="3"/>
      <c r="L179" s="3"/>
      <c r="M179" s="3"/>
      <c r="N179" s="3"/>
      <c r="O179" s="3"/>
      <c r="P179" s="3"/>
      <c r="Q179" s="3"/>
      <c r="R179" s="3"/>
      <c r="S179" s="3"/>
    </row>
    <row r="386" spans="1:19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17"/>
      <c r="L386" s="18"/>
      <c r="M386" s="18"/>
      <c r="N386" s="18"/>
      <c r="O386" s="18"/>
      <c r="P386" s="18"/>
      <c r="Q386" s="3"/>
      <c r="R386" s="3"/>
      <c r="S386" s="3"/>
    </row>
    <row r="387" spans="1:19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17"/>
      <c r="L387" s="18"/>
      <c r="M387" s="18"/>
      <c r="N387" s="18"/>
      <c r="O387" s="18"/>
      <c r="P387" s="18"/>
      <c r="Q387" s="3"/>
      <c r="R387" s="3"/>
      <c r="S387" s="3"/>
    </row>
    <row r="388" spans="1:19" x14ac:dyDescent="0.2">
      <c r="A388" s="49"/>
      <c r="B388" s="50"/>
      <c r="C388" s="50"/>
      <c r="D388" s="50"/>
      <c r="E388" s="50"/>
      <c r="F388" s="50"/>
      <c r="G388" s="50"/>
      <c r="H388" s="50"/>
      <c r="I388" s="50"/>
      <c r="J388" s="50"/>
      <c r="K388" s="48"/>
      <c r="L388" s="49"/>
      <c r="M388" s="50"/>
      <c r="N388" s="50"/>
      <c r="O388" s="50"/>
      <c r="P388" s="50"/>
      <c r="Q388" s="3"/>
      <c r="R388" s="3"/>
      <c r="S388" s="3"/>
    </row>
    <row r="389" spans="1:19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48"/>
      <c r="L389" s="51"/>
      <c r="M389" s="51"/>
      <c r="N389" s="51"/>
      <c r="O389" s="51"/>
      <c r="P389" s="51"/>
      <c r="Q389" s="3"/>
      <c r="R389" s="3"/>
      <c r="S389" s="3"/>
    </row>
    <row r="390" spans="1:19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48"/>
      <c r="L390" s="17"/>
      <c r="M390" s="17"/>
      <c r="N390" s="17"/>
      <c r="O390" s="17"/>
      <c r="P390" s="17"/>
      <c r="Q390" s="3"/>
      <c r="R390" s="3"/>
      <c r="S390" s="3"/>
    </row>
    <row r="391" spans="1:19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48"/>
      <c r="L391" s="17"/>
      <c r="M391" s="17"/>
      <c r="N391" s="17"/>
      <c r="O391" s="17"/>
      <c r="P391" s="17"/>
      <c r="Q391" s="3"/>
      <c r="R391" s="3"/>
      <c r="S391" s="3"/>
    </row>
    <row r="392" spans="1:19" x14ac:dyDescent="0.2">
      <c r="A392" s="38"/>
      <c r="B392" s="52"/>
      <c r="C392" s="52"/>
      <c r="D392" s="52"/>
      <c r="E392" s="52"/>
      <c r="F392" s="17"/>
      <c r="G392" s="17"/>
      <c r="H392" s="17"/>
      <c r="I392" s="17"/>
      <c r="J392" s="17"/>
      <c r="K392" s="48"/>
      <c r="L392" s="38"/>
      <c r="M392" s="52"/>
      <c r="N392" s="52"/>
      <c r="O392" s="52"/>
      <c r="P392" s="52"/>
      <c r="Q392" s="3"/>
      <c r="R392" s="3"/>
      <c r="S392" s="3"/>
    </row>
    <row r="393" spans="1:19" x14ac:dyDescent="0.2">
      <c r="A393" s="38"/>
      <c r="B393" s="52"/>
      <c r="C393" s="52"/>
      <c r="D393" s="52"/>
      <c r="E393" s="52"/>
      <c r="F393" s="17"/>
      <c r="G393" s="17"/>
      <c r="H393" s="17"/>
      <c r="I393" s="17"/>
      <c r="J393" s="17"/>
      <c r="K393" s="48"/>
      <c r="L393" s="38"/>
      <c r="M393" s="52"/>
      <c r="N393" s="52"/>
      <c r="O393" s="52"/>
      <c r="P393" s="52"/>
      <c r="Q393" s="3"/>
      <c r="R393" s="3"/>
      <c r="S393" s="3"/>
    </row>
    <row r="394" spans="1:19" x14ac:dyDescent="0.2">
      <c r="A394" s="38"/>
      <c r="B394" s="52"/>
      <c r="C394" s="52"/>
      <c r="D394" s="52"/>
      <c r="E394" s="52"/>
      <c r="F394" s="17"/>
      <c r="G394" s="17"/>
      <c r="H394" s="17"/>
      <c r="I394" s="17"/>
      <c r="J394" s="17"/>
      <c r="K394" s="48"/>
      <c r="L394" s="38"/>
      <c r="M394" s="52"/>
      <c r="N394" s="52"/>
      <c r="O394" s="52"/>
      <c r="P394" s="52"/>
      <c r="Q394" s="3"/>
      <c r="R394" s="3"/>
      <c r="S394" s="3"/>
    </row>
    <row r="395" spans="1:19" x14ac:dyDescent="0.2">
      <c r="A395" s="38"/>
      <c r="B395" s="52"/>
      <c r="C395" s="53"/>
      <c r="D395" s="52"/>
      <c r="E395" s="52"/>
      <c r="F395" s="17"/>
      <c r="G395" s="17"/>
      <c r="H395" s="17"/>
      <c r="I395" s="17"/>
      <c r="J395" s="17"/>
      <c r="K395" s="48"/>
      <c r="L395" s="38"/>
      <c r="M395" s="52"/>
      <c r="N395" s="53"/>
      <c r="O395" s="52"/>
      <c r="P395" s="52"/>
      <c r="Q395" s="3"/>
      <c r="R395" s="3"/>
      <c r="S395" s="3"/>
    </row>
    <row r="396" spans="1:19" x14ac:dyDescent="0.2">
      <c r="A396" s="38"/>
      <c r="B396" s="52"/>
      <c r="C396" s="18"/>
      <c r="D396" s="52"/>
      <c r="E396" s="52"/>
      <c r="F396" s="17"/>
      <c r="G396" s="17"/>
      <c r="H396" s="17"/>
      <c r="I396" s="17"/>
      <c r="J396" s="17"/>
      <c r="K396" s="48"/>
      <c r="L396" s="38"/>
      <c r="M396" s="52"/>
      <c r="N396" s="52"/>
      <c r="O396" s="52"/>
      <c r="P396" s="52"/>
      <c r="Q396" s="3"/>
      <c r="R396" s="3"/>
      <c r="S396" s="3"/>
    </row>
    <row r="397" spans="1:19" x14ac:dyDescent="0.2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48"/>
      <c r="L397" s="52"/>
      <c r="M397" s="52"/>
      <c r="N397" s="52"/>
      <c r="O397" s="52"/>
      <c r="P397" s="52"/>
      <c r="Q397" s="3"/>
      <c r="R397" s="3"/>
      <c r="S397" s="3"/>
    </row>
    <row r="398" spans="1:19" x14ac:dyDescent="0.2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48"/>
      <c r="L398" s="54"/>
      <c r="M398" s="54"/>
      <c r="N398" s="54"/>
      <c r="O398" s="54"/>
      <c r="P398" s="54"/>
      <c r="Q398" s="3"/>
      <c r="R398" s="3"/>
      <c r="S398" s="3"/>
    </row>
    <row r="399" spans="1:19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48"/>
      <c r="L399" s="54"/>
      <c r="M399" s="54"/>
      <c r="N399" s="54"/>
      <c r="O399" s="54"/>
      <c r="P399" s="54"/>
      <c r="Q399" s="3"/>
      <c r="R399" s="3"/>
      <c r="S399" s="3"/>
    </row>
    <row r="400" spans="1:19" x14ac:dyDescent="0.2">
      <c r="A400" s="56"/>
      <c r="B400" s="52"/>
      <c r="C400" s="52"/>
      <c r="D400" s="52"/>
      <c r="E400" s="52"/>
      <c r="F400" s="56"/>
      <c r="G400" s="17"/>
      <c r="H400" s="17"/>
      <c r="I400" s="17"/>
      <c r="J400" s="17"/>
      <c r="K400" s="48"/>
      <c r="L400" s="55"/>
      <c r="M400" s="55"/>
      <c r="N400" s="55"/>
      <c r="O400" s="55"/>
      <c r="P400" s="55"/>
      <c r="Q400" s="3"/>
      <c r="R400" s="3"/>
      <c r="S400" s="3"/>
    </row>
    <row r="401" spans="1:19" x14ac:dyDescent="0.2">
      <c r="A401" s="56"/>
      <c r="B401" s="52"/>
      <c r="C401" s="52"/>
      <c r="D401" s="52"/>
      <c r="E401" s="52"/>
      <c r="F401" s="56"/>
      <c r="G401" s="17"/>
      <c r="H401" s="17"/>
      <c r="I401" s="17"/>
      <c r="J401" s="17"/>
      <c r="K401" s="48"/>
      <c r="L401" s="56"/>
      <c r="M401" s="52"/>
      <c r="N401" s="52"/>
      <c r="O401" s="52"/>
      <c r="P401" s="52"/>
      <c r="Q401" s="3"/>
      <c r="R401" s="3"/>
      <c r="S401" s="3"/>
    </row>
    <row r="402" spans="1:19" x14ac:dyDescent="0.2">
      <c r="A402" s="56"/>
      <c r="B402" s="52"/>
      <c r="C402" s="52"/>
      <c r="D402" s="52"/>
      <c r="E402" s="52"/>
      <c r="F402" s="56"/>
      <c r="G402" s="17"/>
      <c r="H402" s="17"/>
      <c r="I402" s="17"/>
      <c r="J402" s="17"/>
      <c r="K402" s="48"/>
      <c r="L402" s="56"/>
      <c r="M402" s="52"/>
      <c r="N402" s="52"/>
      <c r="O402" s="52"/>
      <c r="P402" s="52"/>
      <c r="Q402" s="3"/>
      <c r="R402" s="3"/>
      <c r="S402" s="3"/>
    </row>
    <row r="403" spans="1:19" x14ac:dyDescent="0.2">
      <c r="A403" s="56"/>
      <c r="B403" s="52"/>
      <c r="C403" s="52"/>
      <c r="D403" s="52"/>
      <c r="E403" s="52"/>
      <c r="F403" s="56"/>
      <c r="G403" s="17"/>
      <c r="H403" s="17"/>
      <c r="I403" s="17"/>
      <c r="J403" s="17"/>
      <c r="K403" s="48"/>
      <c r="L403" s="56"/>
      <c r="M403" s="52"/>
      <c r="N403" s="52"/>
      <c r="O403" s="52"/>
      <c r="P403" s="52"/>
      <c r="Q403" s="3"/>
      <c r="R403" s="3"/>
      <c r="S403" s="3"/>
    </row>
    <row r="404" spans="1:19" x14ac:dyDescent="0.2">
      <c r="A404" s="56"/>
      <c r="B404" s="52"/>
      <c r="C404" s="52"/>
      <c r="D404" s="52"/>
      <c r="E404" s="52"/>
      <c r="F404" s="56"/>
      <c r="G404" s="17"/>
      <c r="H404" s="17"/>
      <c r="I404" s="17"/>
      <c r="J404" s="17"/>
      <c r="K404" s="48"/>
      <c r="L404" s="56"/>
      <c r="M404" s="52"/>
      <c r="N404" s="52"/>
      <c r="O404" s="52"/>
      <c r="P404" s="52"/>
      <c r="Q404" s="3"/>
      <c r="R404" s="3"/>
      <c r="S404" s="3"/>
    </row>
    <row r="405" spans="1:19" x14ac:dyDescent="0.2">
      <c r="A405" s="56"/>
      <c r="B405" s="52"/>
      <c r="C405" s="52"/>
      <c r="D405" s="52"/>
      <c r="E405" s="52"/>
      <c r="F405" s="56"/>
      <c r="G405" s="17"/>
      <c r="H405" s="17"/>
      <c r="I405" s="17"/>
      <c r="J405" s="17"/>
      <c r="K405" s="48"/>
      <c r="L405" s="56"/>
      <c r="M405" s="52"/>
      <c r="N405" s="52"/>
      <c r="O405" s="52"/>
      <c r="P405" s="52"/>
      <c r="Q405" s="3"/>
      <c r="R405" s="3"/>
      <c r="S405" s="3"/>
    </row>
    <row r="406" spans="1:19" x14ac:dyDescent="0.2">
      <c r="A406" s="56"/>
      <c r="B406" s="52"/>
      <c r="C406" s="52"/>
      <c r="D406" s="52"/>
      <c r="E406" s="52"/>
      <c r="F406" s="56"/>
      <c r="G406" s="17"/>
      <c r="H406" s="17"/>
      <c r="I406" s="17"/>
      <c r="J406" s="17"/>
      <c r="K406" s="48"/>
      <c r="L406" s="56"/>
      <c r="M406" s="52"/>
      <c r="N406" s="52"/>
      <c r="O406" s="52"/>
      <c r="P406" s="52"/>
      <c r="Q406" s="3"/>
      <c r="R406" s="3"/>
      <c r="S406" s="3"/>
    </row>
    <row r="407" spans="1:19" x14ac:dyDescent="0.2">
      <c r="A407" s="56"/>
      <c r="B407" s="52"/>
      <c r="C407" s="52"/>
      <c r="D407" s="52"/>
      <c r="E407" s="52"/>
      <c r="F407" s="56"/>
      <c r="G407" s="17"/>
      <c r="H407" s="17"/>
      <c r="I407" s="17"/>
      <c r="J407" s="17"/>
      <c r="K407" s="48"/>
      <c r="L407" s="56"/>
      <c r="M407" s="52"/>
      <c r="N407" s="52"/>
      <c r="O407" s="52"/>
      <c r="P407" s="52"/>
      <c r="Q407" s="3"/>
      <c r="R407" s="3"/>
      <c r="S407" s="3"/>
    </row>
    <row r="408" spans="1:19" x14ac:dyDescent="0.2">
      <c r="A408" s="56"/>
      <c r="B408" s="52"/>
      <c r="C408" s="52"/>
      <c r="D408" s="52"/>
      <c r="E408" s="52"/>
      <c r="F408" s="56"/>
      <c r="G408" s="17"/>
      <c r="H408" s="17"/>
      <c r="I408" s="17"/>
      <c r="J408" s="17"/>
      <c r="K408" s="48"/>
      <c r="L408" s="56"/>
      <c r="M408" s="52"/>
      <c r="N408" s="52"/>
      <c r="O408" s="52"/>
      <c r="P408" s="52"/>
      <c r="Q408" s="3"/>
      <c r="R408" s="3"/>
      <c r="S408" s="3"/>
    </row>
    <row r="409" spans="1:19" x14ac:dyDescent="0.2">
      <c r="A409" s="56"/>
      <c r="B409" s="52"/>
      <c r="C409" s="52"/>
      <c r="D409" s="52"/>
      <c r="E409" s="52"/>
      <c r="F409" s="56"/>
      <c r="G409" s="17"/>
      <c r="H409" s="17"/>
      <c r="I409" s="17"/>
      <c r="J409" s="17"/>
      <c r="K409" s="48"/>
      <c r="L409" s="56"/>
      <c r="M409" s="52"/>
      <c r="N409" s="52"/>
      <c r="O409" s="52"/>
      <c r="P409" s="52"/>
      <c r="Q409" s="3"/>
      <c r="R409" s="3"/>
      <c r="S409" s="3"/>
    </row>
    <row r="410" spans="1:19" x14ac:dyDescent="0.2">
      <c r="A410" s="56"/>
      <c r="B410" s="52"/>
      <c r="C410" s="52"/>
      <c r="D410" s="52"/>
      <c r="E410" s="52"/>
      <c r="F410" s="56"/>
      <c r="G410" s="17"/>
      <c r="H410" s="17"/>
      <c r="I410" s="17"/>
      <c r="J410" s="17"/>
      <c r="K410" s="48"/>
      <c r="L410" s="56"/>
      <c r="M410" s="52"/>
      <c r="N410" s="52"/>
      <c r="O410" s="52"/>
      <c r="P410" s="52"/>
      <c r="Q410" s="3"/>
      <c r="R410" s="3"/>
      <c r="S410" s="3"/>
    </row>
    <row r="411" spans="1:19" x14ac:dyDescent="0.2">
      <c r="A411" s="56"/>
      <c r="B411" s="52"/>
      <c r="C411" s="52"/>
      <c r="D411" s="52"/>
      <c r="E411" s="52"/>
      <c r="F411" s="56"/>
      <c r="G411" s="17"/>
      <c r="H411" s="17"/>
      <c r="I411" s="17"/>
      <c r="J411" s="17"/>
      <c r="K411" s="48"/>
      <c r="L411" s="56"/>
      <c r="M411" s="52"/>
      <c r="N411" s="52"/>
      <c r="O411" s="52"/>
      <c r="P411" s="52"/>
      <c r="Q411" s="3"/>
      <c r="R411" s="3"/>
      <c r="S411" s="3"/>
    </row>
    <row r="412" spans="1:19" x14ac:dyDescent="0.2">
      <c r="A412" s="56"/>
      <c r="B412" s="52"/>
      <c r="C412" s="52"/>
      <c r="D412" s="52"/>
      <c r="E412" s="52"/>
      <c r="F412" s="56"/>
      <c r="G412" s="17"/>
      <c r="H412" s="17"/>
      <c r="I412" s="17"/>
      <c r="J412" s="17"/>
      <c r="K412" s="48"/>
      <c r="L412" s="56"/>
      <c r="M412" s="52"/>
      <c r="N412" s="52"/>
      <c r="O412" s="52"/>
      <c r="P412" s="52"/>
      <c r="Q412" s="3"/>
      <c r="R412" s="3"/>
      <c r="S412" s="3"/>
    </row>
    <row r="413" spans="1:19" x14ac:dyDescent="0.2">
      <c r="A413" s="56"/>
      <c r="B413" s="52"/>
      <c r="C413" s="52"/>
      <c r="D413" s="52"/>
      <c r="E413" s="52"/>
      <c r="F413" s="56"/>
      <c r="G413" s="17"/>
      <c r="H413" s="17"/>
      <c r="I413" s="17"/>
      <c r="J413" s="17"/>
      <c r="K413" s="48"/>
      <c r="L413" s="48"/>
      <c r="M413" s="48"/>
      <c r="N413" s="48"/>
      <c r="O413" s="48"/>
      <c r="P413" s="48"/>
      <c r="Q413" s="3"/>
      <c r="R413" s="3"/>
      <c r="S413" s="3"/>
    </row>
    <row r="414" spans="1:19" x14ac:dyDescent="0.2">
      <c r="A414" s="56"/>
      <c r="B414" s="52"/>
      <c r="C414" s="52"/>
      <c r="D414" s="52"/>
      <c r="E414" s="52"/>
      <c r="F414" s="56"/>
      <c r="G414" s="17"/>
      <c r="H414" s="17"/>
      <c r="I414" s="17"/>
      <c r="J414" s="17"/>
      <c r="K414" s="17"/>
      <c r="L414" s="18"/>
      <c r="M414" s="18"/>
      <c r="N414" s="18"/>
      <c r="O414" s="18"/>
      <c r="P414" s="18"/>
      <c r="Q414" s="3"/>
      <c r="R414" s="3"/>
      <c r="S414" s="3"/>
    </row>
    <row r="415" spans="1:19" x14ac:dyDescent="0.2">
      <c r="A415" s="56"/>
      <c r="B415" s="52"/>
      <c r="C415" s="52"/>
      <c r="D415" s="52"/>
      <c r="E415" s="52"/>
      <c r="F415" s="56"/>
      <c r="G415" s="17"/>
      <c r="H415" s="17"/>
      <c r="I415" s="17"/>
      <c r="J415" s="17"/>
      <c r="K415" s="17"/>
      <c r="L415" s="18"/>
      <c r="M415" s="18"/>
      <c r="N415" s="18"/>
      <c r="O415" s="18"/>
      <c r="P415" s="18"/>
    </row>
    <row r="416" spans="1:19" x14ac:dyDescent="0.2">
      <c r="A416" s="56"/>
      <c r="B416" s="52"/>
      <c r="C416" s="52"/>
      <c r="D416" s="52"/>
      <c r="E416" s="52"/>
      <c r="F416" s="56"/>
      <c r="G416" s="17"/>
      <c r="H416" s="17"/>
      <c r="I416" s="17"/>
      <c r="J416" s="17"/>
      <c r="K416" s="17"/>
      <c r="L416" s="18"/>
      <c r="M416" s="18"/>
      <c r="N416" s="18"/>
      <c r="O416" s="18"/>
      <c r="P416" s="18"/>
    </row>
    <row r="417" spans="1:19" x14ac:dyDescent="0.2">
      <c r="A417" s="56"/>
      <c r="B417" s="52"/>
      <c r="C417" s="52"/>
      <c r="D417" s="52"/>
      <c r="E417" s="52"/>
      <c r="F417" s="56"/>
      <c r="G417" s="17"/>
      <c r="H417" s="17"/>
      <c r="I417" s="17"/>
      <c r="J417" s="17"/>
      <c r="K417" s="17"/>
      <c r="L417" s="18"/>
      <c r="M417" s="18"/>
      <c r="N417" s="18"/>
      <c r="O417" s="18"/>
      <c r="P417" s="18"/>
    </row>
    <row r="418" spans="1:19" x14ac:dyDescent="0.2">
      <c r="A418" s="57"/>
      <c r="B418" s="33"/>
      <c r="C418" s="33"/>
      <c r="D418" s="33"/>
      <c r="E418" s="33"/>
      <c r="F418" s="57"/>
      <c r="G418" s="58"/>
      <c r="H418" s="58"/>
      <c r="I418" s="58"/>
      <c r="J418" s="58"/>
      <c r="K418" s="58"/>
      <c r="L418" s="33"/>
      <c r="M418" s="33"/>
      <c r="N418" s="33"/>
      <c r="O418" s="18"/>
      <c r="P418" s="18"/>
    </row>
    <row r="419" spans="1:19" x14ac:dyDescent="0.2">
      <c r="A419" s="57"/>
      <c r="B419" s="33"/>
      <c r="C419" s="33"/>
      <c r="D419" s="33"/>
      <c r="E419" s="33"/>
      <c r="F419" s="57"/>
      <c r="G419" s="58"/>
      <c r="H419" s="58"/>
      <c r="I419" s="58"/>
      <c r="J419" s="58"/>
      <c r="K419" s="58"/>
      <c r="L419" s="33"/>
      <c r="M419" s="33"/>
      <c r="N419" s="33"/>
      <c r="O419" s="33"/>
      <c r="P419" s="33"/>
      <c r="Q419" s="59"/>
    </row>
    <row r="420" spans="1:19" x14ac:dyDescent="0.2">
      <c r="A420" s="57"/>
      <c r="B420" s="33"/>
      <c r="C420" s="33"/>
      <c r="D420" s="33"/>
      <c r="E420" s="33"/>
      <c r="F420" s="57"/>
      <c r="G420" s="58"/>
      <c r="H420" s="58"/>
      <c r="I420" s="58"/>
      <c r="J420" s="58"/>
      <c r="K420" s="58"/>
      <c r="L420" s="33"/>
      <c r="M420" s="33"/>
      <c r="N420" s="33"/>
      <c r="O420" s="33"/>
      <c r="P420" s="33"/>
      <c r="Q420" s="59"/>
    </row>
    <row r="421" spans="1:19" x14ac:dyDescent="0.2">
      <c r="A421" s="57"/>
      <c r="B421" s="33"/>
      <c r="C421" s="33"/>
      <c r="D421" s="33"/>
      <c r="E421" s="33"/>
      <c r="F421" s="57"/>
      <c r="G421" s="58"/>
      <c r="H421" s="58"/>
      <c r="I421" s="58"/>
      <c r="J421" s="58"/>
      <c r="K421" s="58"/>
      <c r="L421" s="33"/>
      <c r="M421" s="33"/>
      <c r="N421" s="33"/>
      <c r="O421" s="33"/>
      <c r="P421" s="33"/>
      <c r="Q421" s="59"/>
    </row>
    <row r="422" spans="1:19" x14ac:dyDescent="0.2">
      <c r="A422" s="60"/>
      <c r="B422" s="32"/>
      <c r="C422" s="32"/>
      <c r="D422" s="32"/>
      <c r="E422" s="32"/>
      <c r="F422" s="60"/>
      <c r="G422" s="37"/>
      <c r="H422" s="37"/>
      <c r="I422" s="37"/>
      <c r="J422" s="37"/>
      <c r="K422" s="37"/>
      <c r="L422" s="32"/>
      <c r="M422" s="33"/>
      <c r="N422" s="33"/>
      <c r="O422" s="33"/>
      <c r="P422" s="33"/>
      <c r="Q422" s="59"/>
    </row>
    <row r="423" spans="1:19" x14ac:dyDescent="0.2">
      <c r="A423" s="60"/>
      <c r="B423" s="32"/>
      <c r="C423" s="32"/>
      <c r="D423" s="32"/>
      <c r="E423" s="32"/>
      <c r="F423" s="60"/>
      <c r="G423" s="37"/>
      <c r="H423" s="37"/>
      <c r="I423" s="37"/>
      <c r="J423" s="37"/>
      <c r="K423" s="37"/>
      <c r="L423" s="32"/>
      <c r="M423" s="33"/>
      <c r="N423" s="33"/>
      <c r="O423" s="33"/>
      <c r="P423" s="33"/>
      <c r="Q423" s="59"/>
    </row>
    <row r="424" spans="1:19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8"/>
      <c r="L424" s="47"/>
      <c r="M424" s="59"/>
      <c r="N424" s="59"/>
      <c r="O424" s="59"/>
      <c r="P424" s="59"/>
      <c r="Q424" s="59"/>
    </row>
    <row r="425" spans="1:19" s="4" customFormat="1" x14ac:dyDescent="0.2">
      <c r="K425" s="7"/>
      <c r="L425" s="59"/>
      <c r="M425" s="59"/>
      <c r="N425" s="59"/>
      <c r="O425" s="59"/>
      <c r="P425" s="59"/>
      <c r="Q425" s="59"/>
      <c r="R425" s="7"/>
      <c r="S425" s="7"/>
    </row>
    <row r="426" spans="1:19" s="4" customFormat="1" x14ac:dyDescent="0.2">
      <c r="K426" s="7"/>
      <c r="L426" s="59"/>
      <c r="M426" s="59"/>
      <c r="N426" s="59"/>
      <c r="O426" s="59"/>
      <c r="P426" s="59"/>
      <c r="Q426" s="59"/>
      <c r="R426" s="7"/>
      <c r="S426" s="7"/>
    </row>
    <row r="427" spans="1:19" s="4" customFormat="1" x14ac:dyDescent="0.2">
      <c r="K427" s="7"/>
      <c r="L427" s="59"/>
      <c r="M427" s="59"/>
      <c r="N427" s="59"/>
      <c r="O427" s="59"/>
      <c r="P427" s="59"/>
      <c r="Q427" s="59"/>
      <c r="R427" s="7"/>
      <c r="S427" s="7"/>
    </row>
    <row r="428" spans="1:19" s="4" customFormat="1" hidden="1" x14ac:dyDescent="0.2">
      <c r="A428" s="7"/>
      <c r="B428" s="7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59"/>
      <c r="N428" s="59"/>
      <c r="O428" s="59"/>
      <c r="P428" s="59"/>
      <c r="Q428" s="59"/>
      <c r="R428" s="7"/>
      <c r="S428" s="7"/>
    </row>
    <row r="429" spans="1:19" s="4" customFormat="1" hidden="1" x14ac:dyDescent="0.2">
      <c r="A429" s="7"/>
      <c r="B429" s="7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7"/>
      <c r="S429" s="7"/>
    </row>
    <row r="430" spans="1:19" s="4" customFormat="1" hidden="1" x14ac:dyDescent="0.2">
      <c r="A430" s="7"/>
      <c r="B430" s="7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7"/>
      <c r="S430" s="7"/>
    </row>
    <row r="431" spans="1:19" s="4" customFormat="1" hidden="1" x14ac:dyDescent="0.2">
      <c r="A431" s="62"/>
      <c r="B431" s="62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59"/>
      <c r="N431" s="59"/>
      <c r="O431" s="59"/>
      <c r="P431" s="59"/>
      <c r="Q431" s="59"/>
      <c r="R431" s="7"/>
      <c r="S431" s="7"/>
    </row>
    <row r="432" spans="1:19" s="4" customFormat="1" hidden="1" x14ac:dyDescent="0.2">
      <c r="A432" s="62"/>
      <c r="B432" s="62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59"/>
      <c r="N432" s="59"/>
      <c r="O432" s="59"/>
      <c r="P432" s="59"/>
      <c r="Q432" s="59"/>
      <c r="R432" s="7"/>
      <c r="S432" s="7"/>
    </row>
    <row r="433" spans="1:19" s="4" customFormat="1" hidden="1" x14ac:dyDescent="0.2">
      <c r="A433" s="7"/>
      <c r="B433" s="7"/>
      <c r="C433" s="9"/>
      <c r="D433" s="9"/>
      <c r="E433" s="9"/>
      <c r="F433" s="7"/>
      <c r="G433" s="7"/>
      <c r="H433" s="7"/>
      <c r="I433" s="7"/>
      <c r="J433" s="7"/>
      <c r="K433" s="7"/>
      <c r="L433" s="59"/>
      <c r="M433" s="59"/>
      <c r="N433" s="59"/>
      <c r="O433" s="59"/>
      <c r="P433" s="59"/>
      <c r="Q433" s="59"/>
      <c r="R433" s="7"/>
      <c r="S433" s="7"/>
    </row>
    <row r="434" spans="1:19" s="4" customFormat="1" hidden="1" x14ac:dyDescent="0.2">
      <c r="A434" s="7"/>
      <c r="B434" s="7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7"/>
      <c r="S434" s="7"/>
    </row>
    <row r="435" spans="1:19" s="4" customFormat="1" hidden="1" x14ac:dyDescent="0.2">
      <c r="A435" s="62"/>
      <c r="B435" s="62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7"/>
      <c r="S435" s="7"/>
    </row>
    <row r="436" spans="1:19" s="4" customFormat="1" hidden="1" x14ac:dyDescent="0.2">
      <c r="A436" s="62"/>
      <c r="B436" s="62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59"/>
      <c r="N436" s="59"/>
      <c r="O436" s="59"/>
      <c r="P436" s="59"/>
      <c r="Q436" s="59"/>
      <c r="R436" s="7"/>
      <c r="S436" s="7"/>
    </row>
    <row r="437" spans="1:19" s="4" customFormat="1" hidden="1" x14ac:dyDescent="0.2">
      <c r="A437" s="7"/>
      <c r="B437" s="7"/>
      <c r="C437" s="59"/>
      <c r="D437" s="59"/>
      <c r="E437" s="59"/>
      <c r="F437" s="63"/>
      <c r="G437" s="7"/>
      <c r="H437" s="7"/>
      <c r="I437" s="7"/>
      <c r="J437" s="7"/>
      <c r="K437" s="7"/>
      <c r="L437" s="59"/>
      <c r="M437" s="59"/>
      <c r="N437" s="59"/>
      <c r="O437" s="59"/>
      <c r="P437" s="59"/>
      <c r="Q437" s="59"/>
      <c r="R437" s="7"/>
      <c r="S437" s="7"/>
    </row>
    <row r="438" spans="1:19" s="4" customFormat="1" hidden="1" x14ac:dyDescent="0.2">
      <c r="A438" s="7"/>
      <c r="B438" s="7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7"/>
      <c r="S438" s="7"/>
    </row>
    <row r="439" spans="1:19" s="4" customFormat="1" hidden="1" x14ac:dyDescent="0.2">
      <c r="A439" s="7"/>
      <c r="B439" s="7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7"/>
      <c r="S439" s="7"/>
    </row>
    <row r="440" spans="1:19" s="4" customFormat="1" hidden="1" x14ac:dyDescent="0.2">
      <c r="A440" s="62"/>
      <c r="B440" s="62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59"/>
      <c r="N440" s="59"/>
      <c r="O440" s="59"/>
      <c r="P440" s="59"/>
      <c r="Q440" s="59"/>
      <c r="R440" s="7"/>
      <c r="S440" s="7"/>
    </row>
    <row r="441" spans="1:19" s="4" customFormat="1" hidden="1" x14ac:dyDescent="0.2">
      <c r="A441" s="7"/>
      <c r="B441" s="7"/>
      <c r="C441" s="59"/>
      <c r="D441" s="59"/>
      <c r="E441" s="59"/>
      <c r="F441" s="7"/>
      <c r="G441" s="7"/>
      <c r="H441" s="7"/>
      <c r="I441" s="7"/>
      <c r="J441" s="7"/>
      <c r="K441" s="7"/>
      <c r="L441" s="59"/>
      <c r="M441" s="59"/>
      <c r="N441" s="59"/>
      <c r="O441" s="59"/>
      <c r="P441" s="59"/>
      <c r="Q441" s="59"/>
      <c r="R441" s="7"/>
      <c r="S441" s="7"/>
    </row>
    <row r="442" spans="1:19" s="4" customFormat="1" hidden="1" x14ac:dyDescent="0.2">
      <c r="A442" s="7"/>
      <c r="B442" s="7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7"/>
      <c r="S442" s="7"/>
    </row>
    <row r="443" spans="1:19" s="4" customFormat="1" hidden="1" x14ac:dyDescent="0.2">
      <c r="A443" s="7"/>
      <c r="B443" s="7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7"/>
      <c r="S443" s="7"/>
    </row>
    <row r="444" spans="1:19" s="4" customFormat="1" hidden="1" x14ac:dyDescent="0.2">
      <c r="A444" s="62"/>
      <c r="B444" s="62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59"/>
      <c r="N444" s="59"/>
      <c r="O444" s="59"/>
      <c r="P444" s="59"/>
      <c r="Q444" s="59"/>
      <c r="R444" s="7"/>
      <c r="S444" s="7"/>
    </row>
    <row r="445" spans="1:19" s="4" customFormat="1" hidden="1" x14ac:dyDescent="0.2">
      <c r="A445" s="7"/>
      <c r="B445" s="7"/>
      <c r="C445" s="59"/>
      <c r="D445" s="59"/>
      <c r="E445" s="59"/>
      <c r="F445" s="7"/>
      <c r="G445" s="7"/>
      <c r="H445" s="7"/>
      <c r="I445" s="7"/>
      <c r="J445" s="7"/>
      <c r="K445" s="7"/>
      <c r="L445" s="59"/>
      <c r="M445" s="59"/>
      <c r="N445" s="59"/>
      <c r="O445" s="59"/>
      <c r="P445" s="59"/>
      <c r="Q445" s="59"/>
      <c r="R445" s="7"/>
      <c r="S445" s="7"/>
    </row>
    <row r="446" spans="1:19" s="4" customFormat="1" hidden="1" x14ac:dyDescent="0.2">
      <c r="A446" s="7"/>
      <c r="B446" s="7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7"/>
      <c r="S446" s="7"/>
    </row>
    <row r="447" spans="1:19" s="4" customFormat="1" hidden="1" x14ac:dyDescent="0.2">
      <c r="A447" s="7"/>
      <c r="B447" s="7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7"/>
      <c r="S447" s="7"/>
    </row>
    <row r="448" spans="1:19" s="4" customFormat="1" hidden="1" x14ac:dyDescent="0.2">
      <c r="A448" s="62"/>
      <c r="B448" s="62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59"/>
      <c r="N448" s="59"/>
      <c r="O448" s="59"/>
      <c r="P448" s="59"/>
      <c r="Q448" s="59"/>
      <c r="R448" s="7"/>
      <c r="S448" s="7"/>
    </row>
    <row r="449" spans="1:19" s="4" customFormat="1" hidden="1" x14ac:dyDescent="0.2">
      <c r="A449" s="7"/>
      <c r="B449" s="7"/>
      <c r="C449" s="59"/>
      <c r="D449" s="59"/>
      <c r="E449" s="59"/>
      <c r="F449" s="7"/>
      <c r="G449" s="7"/>
      <c r="H449" s="7"/>
      <c r="I449" s="7"/>
      <c r="J449" s="7"/>
      <c r="K449" s="7"/>
      <c r="L449" s="59"/>
      <c r="M449" s="59"/>
      <c r="N449" s="59"/>
      <c r="O449" s="59"/>
      <c r="P449" s="59"/>
      <c r="Q449" s="59"/>
      <c r="R449" s="7"/>
      <c r="S449" s="7"/>
    </row>
    <row r="450" spans="1:19" s="4" customFormat="1" hidden="1" x14ac:dyDescent="0.2">
      <c r="A450" s="7"/>
      <c r="B450" s="7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7"/>
      <c r="S450" s="7"/>
    </row>
    <row r="451" spans="1:19" s="4" customFormat="1" hidden="1" x14ac:dyDescent="0.2">
      <c r="A451" s="7"/>
      <c r="B451" s="7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7"/>
      <c r="S451" s="7"/>
    </row>
    <row r="452" spans="1:19" s="4" customFormat="1" hidden="1" x14ac:dyDescent="0.2">
      <c r="A452" s="62"/>
      <c r="B452" s="62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59"/>
      <c r="N452" s="59"/>
      <c r="O452" s="59"/>
      <c r="P452" s="59"/>
      <c r="Q452" s="59"/>
      <c r="R452" s="7"/>
      <c r="S452" s="7"/>
    </row>
    <row r="453" spans="1:19" s="4" customFormat="1" hidden="1" x14ac:dyDescent="0.2">
      <c r="A453" s="7"/>
      <c r="B453" s="7"/>
      <c r="C453" s="59"/>
      <c r="D453" s="59"/>
      <c r="E453" s="59"/>
      <c r="F453" s="7"/>
      <c r="G453" s="7"/>
      <c r="H453" s="7"/>
      <c r="I453" s="7"/>
      <c r="J453" s="7"/>
      <c r="K453" s="7"/>
      <c r="L453" s="59"/>
      <c r="M453" s="59"/>
      <c r="N453" s="59"/>
      <c r="O453" s="59"/>
      <c r="P453" s="59"/>
      <c r="Q453" s="59"/>
      <c r="R453" s="7"/>
      <c r="S453" s="7"/>
    </row>
    <row r="454" spans="1:19" s="4" customFormat="1" hidden="1" x14ac:dyDescent="0.2">
      <c r="A454" s="7"/>
      <c r="B454" s="7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7"/>
      <c r="S454" s="7"/>
    </row>
    <row r="455" spans="1:19" s="4" customFormat="1" hidden="1" x14ac:dyDescent="0.2">
      <c r="A455" s="7"/>
      <c r="B455" s="7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7"/>
      <c r="S455" s="7"/>
    </row>
    <row r="456" spans="1:19" s="4" customFormat="1" hidden="1" x14ac:dyDescent="0.2">
      <c r="A456" s="62"/>
      <c r="B456" s="62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59"/>
      <c r="N456" s="59"/>
      <c r="O456" s="59"/>
      <c r="P456" s="59"/>
      <c r="Q456" s="59"/>
      <c r="R456" s="7"/>
      <c r="S456" s="7"/>
    </row>
    <row r="457" spans="1:19" s="4" customFormat="1" hidden="1" x14ac:dyDescent="0.2">
      <c r="A457" s="7"/>
      <c r="B457" s="7"/>
      <c r="C457" s="59"/>
      <c r="D457" s="59"/>
      <c r="E457" s="59"/>
      <c r="F457" s="7"/>
      <c r="G457" s="7"/>
      <c r="H457" s="7"/>
      <c r="I457" s="7"/>
      <c r="J457" s="7"/>
      <c r="K457" s="7"/>
      <c r="L457" s="59"/>
      <c r="M457" s="59"/>
      <c r="N457" s="59"/>
      <c r="O457" s="59"/>
      <c r="P457" s="59"/>
      <c r="Q457" s="59"/>
      <c r="R457" s="7"/>
      <c r="S457" s="7"/>
    </row>
    <row r="458" spans="1:19" s="4" customFormat="1" hidden="1" x14ac:dyDescent="0.2">
      <c r="A458" s="64"/>
      <c r="B458" s="64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59"/>
      <c r="N458" s="59"/>
      <c r="O458" s="59"/>
      <c r="P458" s="59"/>
      <c r="Q458" s="59"/>
      <c r="R458" s="7"/>
      <c r="S458" s="7"/>
    </row>
    <row r="459" spans="1:19" s="4" customFormat="1" hidden="1" x14ac:dyDescent="0.2">
      <c r="A459" s="64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59"/>
      <c r="N459" s="59"/>
      <c r="O459" s="59"/>
      <c r="P459" s="59"/>
      <c r="Q459" s="59"/>
      <c r="R459" s="7"/>
      <c r="S459" s="7"/>
    </row>
    <row r="460" spans="1:19" s="4" customFormat="1" hidden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59"/>
      <c r="N460" s="59"/>
      <c r="O460" s="59"/>
      <c r="P460" s="59"/>
      <c r="Q460" s="59"/>
      <c r="R460" s="7"/>
      <c r="S460" s="7"/>
    </row>
    <row r="461" spans="1:19" s="4" customFormat="1" hidden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59"/>
      <c r="M461" s="59"/>
      <c r="N461" s="59"/>
      <c r="O461" s="59"/>
      <c r="P461" s="59"/>
      <c r="Q461" s="59"/>
      <c r="R461" s="7"/>
      <c r="S461" s="7"/>
    </row>
    <row r="462" spans="1:19" s="4" customFormat="1" hidden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59"/>
      <c r="N462" s="59"/>
      <c r="O462" s="59"/>
      <c r="P462" s="59"/>
      <c r="Q462" s="59"/>
      <c r="R462" s="7"/>
      <c r="S462" s="7"/>
    </row>
    <row r="463" spans="1:19" s="4" customFormat="1" hidden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59"/>
      <c r="N463" s="59"/>
      <c r="O463" s="59"/>
      <c r="P463" s="59"/>
      <c r="Q463" s="59"/>
      <c r="R463" s="7"/>
      <c r="S463" s="7"/>
    </row>
    <row r="464" spans="1:19" s="4" customFormat="1" hidden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59"/>
      <c r="N464" s="59"/>
      <c r="O464" s="59"/>
      <c r="P464" s="59"/>
      <c r="Q464" s="59"/>
      <c r="R464" s="7"/>
      <c r="S464" s="7"/>
    </row>
    <row r="465" spans="1:19" s="4" customFormat="1" hidden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59"/>
      <c r="N465" s="59"/>
      <c r="O465" s="59"/>
      <c r="P465" s="59"/>
      <c r="Q465" s="59"/>
      <c r="R465" s="7"/>
      <c r="S465" s="7"/>
    </row>
    <row r="466" spans="1:19" s="4" customFormat="1" hidden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59"/>
      <c r="N466" s="59"/>
      <c r="O466" s="59"/>
      <c r="P466" s="59"/>
      <c r="Q466" s="59"/>
      <c r="R466" s="7"/>
      <c r="S466" s="7"/>
    </row>
    <row r="467" spans="1:19" s="4" customFormat="1" hidden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59"/>
      <c r="N467" s="59"/>
      <c r="O467" s="59"/>
      <c r="P467" s="59"/>
      <c r="Q467" s="59"/>
      <c r="R467" s="7"/>
      <c r="S467" s="7"/>
    </row>
    <row r="468" spans="1:19" s="4" customFormat="1" hidden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59"/>
      <c r="N468" s="59"/>
      <c r="O468" s="59"/>
      <c r="P468" s="59"/>
      <c r="Q468" s="59"/>
      <c r="R468" s="7"/>
      <c r="S468" s="7"/>
    </row>
    <row r="469" spans="1:19" s="4" customFormat="1" hidden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59"/>
      <c r="N469" s="59"/>
      <c r="O469" s="59"/>
      <c r="P469" s="59"/>
      <c r="Q469" s="59"/>
      <c r="R469" s="7"/>
      <c r="S469" s="7"/>
    </row>
    <row r="470" spans="1:19" s="4" customFormat="1" hidden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59"/>
      <c r="N470" s="59"/>
      <c r="O470" s="59"/>
      <c r="P470" s="59"/>
      <c r="Q470" s="59"/>
      <c r="R470" s="7"/>
      <c r="S470" s="7"/>
    </row>
    <row r="471" spans="1:19" s="4" customFormat="1" hidden="1" x14ac:dyDescent="0.2">
      <c r="A471" s="7"/>
      <c r="B471" s="7"/>
      <c r="C471" s="7"/>
      <c r="D471" s="66"/>
      <c r="E471" s="66"/>
      <c r="F471" s="66"/>
      <c r="G471" s="7"/>
      <c r="H471" s="7"/>
      <c r="I471" s="7"/>
      <c r="J471" s="7"/>
      <c r="K471" s="7"/>
      <c r="L471" s="59"/>
      <c r="M471" s="59"/>
      <c r="N471" s="59"/>
      <c r="O471" s="59"/>
      <c r="P471" s="59"/>
      <c r="Q471" s="59"/>
      <c r="R471" s="7"/>
      <c r="S471" s="7"/>
    </row>
    <row r="472" spans="1:19" s="4" customForma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59"/>
      <c r="M472" s="59"/>
      <c r="N472" s="59"/>
      <c r="O472" s="59"/>
      <c r="P472" s="59"/>
      <c r="Q472" s="59"/>
      <c r="R472" s="7"/>
      <c r="S472" s="7"/>
    </row>
    <row r="1863" spans="10:19" x14ac:dyDescent="0.2">
      <c r="J1863" s="45"/>
      <c r="K1863" s="46"/>
      <c r="L1863" s="67"/>
      <c r="M1863" s="67"/>
      <c r="N1863" s="67"/>
      <c r="O1863" s="67"/>
      <c r="P1863" s="67"/>
      <c r="Q1863" s="67"/>
      <c r="R1863" s="46"/>
      <c r="S1863" s="46"/>
    </row>
    <row r="1864" spans="10:19" x14ac:dyDescent="0.2">
      <c r="J1864" s="45"/>
      <c r="K1864" s="46"/>
      <c r="L1864" s="67"/>
      <c r="M1864" s="67"/>
      <c r="N1864" s="67"/>
      <c r="O1864" s="67"/>
      <c r="P1864" s="67"/>
      <c r="Q1864" s="67"/>
      <c r="R1864" s="46"/>
      <c r="S1864" s="46"/>
    </row>
    <row r="1865" spans="10:19" x14ac:dyDescent="0.2">
      <c r="J1865" s="45"/>
      <c r="K1865" s="46"/>
      <c r="L1865" s="67"/>
      <c r="M1865" s="67"/>
      <c r="N1865" s="67"/>
      <c r="O1865" s="67"/>
      <c r="P1865" s="67"/>
      <c r="Q1865" s="67"/>
      <c r="R1865" s="46"/>
      <c r="S1865" s="46"/>
    </row>
    <row r="1866" spans="10:19" x14ac:dyDescent="0.2">
      <c r="J1866" s="45"/>
      <c r="K1866" s="46"/>
      <c r="L1866" s="67"/>
      <c r="M1866" s="67"/>
      <c r="N1866" s="67"/>
      <c r="O1866" s="67"/>
      <c r="P1866" s="67"/>
      <c r="Q1866" s="67"/>
      <c r="R1866" s="46"/>
      <c r="S1866" s="46"/>
    </row>
    <row r="1867" spans="10:19" x14ac:dyDescent="0.2">
      <c r="J1867" s="45"/>
      <c r="K1867" s="46"/>
      <c r="L1867" s="67"/>
      <c r="M1867" s="67"/>
      <c r="N1867" s="67"/>
      <c r="O1867" s="67"/>
      <c r="P1867" s="67"/>
      <c r="Q1867" s="67"/>
      <c r="R1867" s="46"/>
      <c r="S1867" s="46"/>
    </row>
    <row r="1868" spans="10:19" x14ac:dyDescent="0.2">
      <c r="J1868" s="45"/>
      <c r="K1868" s="46"/>
      <c r="L1868" s="67"/>
      <c r="M1868" s="67"/>
      <c r="N1868" s="67"/>
      <c r="O1868" s="67"/>
      <c r="P1868" s="67"/>
      <c r="Q1868" s="67"/>
      <c r="R1868" s="46"/>
      <c r="S1868" s="46"/>
    </row>
    <row r="1869" spans="10:19" x14ac:dyDescent="0.2">
      <c r="J1869" s="45"/>
      <c r="K1869" s="46"/>
      <c r="L1869" s="67"/>
      <c r="M1869" s="67"/>
      <c r="N1869" s="67"/>
      <c r="O1869" s="67"/>
      <c r="P1869" s="67"/>
      <c r="Q1869" s="67"/>
      <c r="R1869" s="46"/>
      <c r="S1869" s="46"/>
    </row>
    <row r="1870" spans="10:19" x14ac:dyDescent="0.2">
      <c r="J1870" s="45"/>
      <c r="K1870" s="46"/>
      <c r="L1870" s="67"/>
      <c r="M1870" s="67"/>
      <c r="N1870" s="67"/>
      <c r="O1870" s="67"/>
      <c r="P1870" s="67"/>
      <c r="Q1870" s="67"/>
      <c r="R1870" s="46"/>
      <c r="S1870" s="46"/>
    </row>
    <row r="1871" spans="10:19" x14ac:dyDescent="0.2">
      <c r="J1871" s="45"/>
      <c r="K1871" s="46"/>
      <c r="L1871" s="67"/>
      <c r="M1871" s="67"/>
      <c r="N1871" s="67"/>
      <c r="O1871" s="67"/>
      <c r="P1871" s="67"/>
      <c r="Q1871" s="67"/>
      <c r="R1871" s="46"/>
      <c r="S1871" s="46"/>
    </row>
    <row r="1872" spans="10:19" x14ac:dyDescent="0.2">
      <c r="J1872" s="45"/>
      <c r="K1872" s="46"/>
      <c r="L1872" s="67"/>
      <c r="M1872" s="67"/>
      <c r="N1872" s="67"/>
      <c r="O1872" s="67"/>
      <c r="P1872" s="67"/>
      <c r="Q1872" s="67"/>
      <c r="R1872" s="46"/>
      <c r="S1872" s="46"/>
    </row>
    <row r="1873" spans="10:19" x14ac:dyDescent="0.2">
      <c r="J1873" s="45"/>
      <c r="K1873" s="46"/>
      <c r="L1873" s="67"/>
      <c r="M1873" s="67"/>
      <c r="N1873" s="67"/>
      <c r="O1873" s="67"/>
      <c r="P1873" s="67"/>
      <c r="Q1873" s="67"/>
      <c r="R1873" s="46"/>
      <c r="S1873" s="46"/>
    </row>
    <row r="1874" spans="10:19" x14ac:dyDescent="0.2">
      <c r="J1874" s="45"/>
      <c r="K1874" s="46"/>
      <c r="L1874" s="67"/>
      <c r="M1874" s="67"/>
      <c r="N1874" s="67"/>
      <c r="O1874" s="67"/>
      <c r="P1874" s="67"/>
      <c r="Q1874" s="67"/>
      <c r="R1874" s="46"/>
      <c r="S1874" s="46"/>
    </row>
    <row r="1875" spans="10:19" x14ac:dyDescent="0.2">
      <c r="J1875" s="45"/>
      <c r="K1875" s="46"/>
      <c r="L1875" s="67"/>
      <c r="M1875" s="67"/>
      <c r="N1875" s="67"/>
      <c r="O1875" s="67"/>
      <c r="P1875" s="67"/>
      <c r="Q1875" s="67"/>
      <c r="R1875" s="46"/>
      <c r="S1875" s="46"/>
    </row>
    <row r="1876" spans="10:19" x14ac:dyDescent="0.2">
      <c r="J1876" s="45"/>
      <c r="K1876" s="46"/>
      <c r="L1876" s="67"/>
      <c r="M1876" s="67"/>
      <c r="N1876" s="67"/>
      <c r="O1876" s="67"/>
      <c r="P1876" s="67"/>
      <c r="Q1876" s="67"/>
      <c r="R1876" s="46"/>
      <c r="S1876" s="46"/>
    </row>
    <row r="1877" spans="10:19" x14ac:dyDescent="0.2">
      <c r="J1877" s="45"/>
      <c r="K1877" s="46"/>
      <c r="L1877" s="67"/>
      <c r="M1877" s="67"/>
      <c r="N1877" s="67"/>
      <c r="O1877" s="67"/>
      <c r="P1877" s="67"/>
      <c r="Q1877" s="67"/>
      <c r="R1877" s="46"/>
      <c r="S1877" s="46"/>
    </row>
    <row r="1878" spans="10:19" x14ac:dyDescent="0.2">
      <c r="J1878" s="45"/>
      <c r="K1878" s="46"/>
      <c r="L1878" s="67"/>
      <c r="M1878" s="67"/>
      <c r="N1878" s="67"/>
      <c r="O1878" s="67"/>
      <c r="P1878" s="67"/>
      <c r="Q1878" s="67"/>
      <c r="R1878" s="46"/>
      <c r="S1878" s="46"/>
    </row>
    <row r="1879" spans="10:19" x14ac:dyDescent="0.2">
      <c r="J1879" s="45"/>
      <c r="K1879" s="46"/>
      <c r="L1879" s="67"/>
      <c r="M1879" s="67"/>
      <c r="N1879" s="67"/>
      <c r="O1879" s="67"/>
      <c r="P1879" s="67"/>
      <c r="Q1879" s="67"/>
      <c r="R1879" s="46"/>
      <c r="S1879" s="46"/>
    </row>
    <row r="1880" spans="10:19" x14ac:dyDescent="0.2">
      <c r="J1880" s="45"/>
      <c r="K1880" s="46"/>
      <c r="L1880" s="67"/>
      <c r="M1880" s="67"/>
      <c r="N1880" s="67"/>
      <c r="O1880" s="67"/>
      <c r="P1880" s="67"/>
      <c r="Q1880" s="67"/>
      <c r="R1880" s="46"/>
      <c r="S1880" s="46"/>
    </row>
    <row r="1881" spans="10:19" x14ac:dyDescent="0.2">
      <c r="J1881" s="45"/>
      <c r="K1881" s="46"/>
      <c r="L1881" s="67"/>
      <c r="M1881" s="67"/>
      <c r="N1881" s="67"/>
      <c r="O1881" s="67"/>
      <c r="P1881" s="67"/>
      <c r="Q1881" s="67"/>
      <c r="R1881" s="46"/>
      <c r="S1881" s="46"/>
    </row>
    <row r="1882" spans="10:19" x14ac:dyDescent="0.2">
      <c r="J1882" s="45"/>
      <c r="K1882" s="46"/>
      <c r="L1882" s="67"/>
      <c r="M1882" s="67"/>
      <c r="N1882" s="67"/>
      <c r="O1882" s="67"/>
      <c r="P1882" s="67"/>
      <c r="Q1882" s="67"/>
      <c r="R1882" s="46"/>
      <c r="S1882" s="46"/>
    </row>
    <row r="1883" spans="10:19" x14ac:dyDescent="0.2">
      <c r="J1883" s="45"/>
      <c r="K1883" s="46"/>
      <c r="L1883" s="67"/>
      <c r="M1883" s="67"/>
      <c r="N1883" s="67"/>
      <c r="O1883" s="67"/>
      <c r="P1883" s="67"/>
      <c r="Q1883" s="67"/>
      <c r="R1883" s="46"/>
      <c r="S1883" s="46"/>
    </row>
    <row r="1884" spans="10:19" x14ac:dyDescent="0.2">
      <c r="J1884" s="45"/>
      <c r="K1884" s="46"/>
      <c r="L1884" s="67"/>
      <c r="M1884" s="67"/>
      <c r="N1884" s="67"/>
      <c r="O1884" s="67"/>
      <c r="P1884" s="67"/>
      <c r="Q1884" s="67"/>
      <c r="R1884" s="46"/>
      <c r="S1884" s="46"/>
    </row>
    <row r="1885" spans="10:19" x14ac:dyDescent="0.2">
      <c r="J1885" s="45"/>
      <c r="K1885" s="46"/>
      <c r="L1885" s="67"/>
      <c r="M1885" s="67"/>
      <c r="N1885" s="67"/>
      <c r="O1885" s="67"/>
      <c r="P1885" s="67"/>
      <c r="Q1885" s="67"/>
      <c r="R1885" s="46"/>
      <c r="S1885" s="46"/>
    </row>
    <row r="1886" spans="10:19" x14ac:dyDescent="0.2">
      <c r="J1886" s="45"/>
      <c r="K1886" s="46"/>
      <c r="L1886" s="67"/>
      <c r="M1886" s="67"/>
      <c r="N1886" s="67"/>
      <c r="O1886" s="67"/>
      <c r="P1886" s="67"/>
      <c r="Q1886" s="67"/>
      <c r="R1886" s="46"/>
      <c r="S1886" s="46"/>
    </row>
    <row r="1887" spans="10:19" x14ac:dyDescent="0.2">
      <c r="J1887" s="45"/>
      <c r="K1887" s="46"/>
      <c r="L1887" s="67"/>
      <c r="M1887" s="67"/>
      <c r="N1887" s="67"/>
      <c r="O1887" s="67"/>
      <c r="P1887" s="67"/>
      <c r="Q1887" s="67"/>
      <c r="R1887" s="46"/>
      <c r="S1887" s="46"/>
    </row>
    <row r="1888" spans="10:19" x14ac:dyDescent="0.2">
      <c r="J1888" s="45"/>
      <c r="K1888" s="46"/>
      <c r="L1888" s="67"/>
      <c r="M1888" s="67"/>
      <c r="N1888" s="67"/>
      <c r="O1888" s="67"/>
      <c r="P1888" s="67"/>
      <c r="Q1888" s="67"/>
      <c r="R1888" s="46"/>
      <c r="S1888" s="46"/>
    </row>
    <row r="1889" spans="10:19" x14ac:dyDescent="0.2">
      <c r="J1889" s="45"/>
      <c r="K1889" s="46"/>
      <c r="L1889" s="67"/>
      <c r="M1889" s="67"/>
      <c r="N1889" s="67"/>
      <c r="O1889" s="67"/>
      <c r="P1889" s="67"/>
      <c r="Q1889" s="67"/>
      <c r="R1889" s="46"/>
      <c r="S1889" s="46"/>
    </row>
    <row r="1890" spans="10:19" x14ac:dyDescent="0.2">
      <c r="J1890" s="45"/>
      <c r="K1890" s="46"/>
      <c r="L1890" s="67"/>
      <c r="M1890" s="67"/>
      <c r="N1890" s="67"/>
      <c r="O1890" s="67"/>
      <c r="P1890" s="67"/>
      <c r="Q1890" s="67"/>
      <c r="R1890" s="46"/>
      <c r="S1890" s="46"/>
    </row>
  </sheetData>
  <sheetProtection password="F4D7" sheet="1" objects="1" scenarios="1" formatCells="0" formatColumns="0" formatRows="0" insertRows="0"/>
  <mergeCells count="1">
    <mergeCell ref="A150:B150"/>
  </mergeCells>
  <dataValidations count="2">
    <dataValidation type="list" allowBlank="1" showInputMessage="1" showErrorMessage="1" sqref="D2">
      <formula1>"Natural, Jurídica"</formula1>
    </dataValidation>
    <dataValidation type="list" allowBlank="1" showInputMessage="1" showErrorMessage="1" sqref="C4:E4">
      <formula1>"Declarados SRI, Auditados"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N207"/>
  <sheetViews>
    <sheetView zoomScaleNormal="100" workbookViewId="0">
      <selection activeCell="A9" sqref="A9:XFD9"/>
    </sheetView>
  </sheetViews>
  <sheetFormatPr baseColWidth="10" defaultColWidth="11" defaultRowHeight="12.75" x14ac:dyDescent="0.2"/>
  <cols>
    <col min="1" max="6" width="12.7109375" style="6" customWidth="1"/>
    <col min="7" max="7" width="14.42578125" style="6" customWidth="1"/>
    <col min="8" max="9" width="12.7109375" style="6" customWidth="1"/>
    <col min="10" max="10" width="16.140625" style="6" customWidth="1"/>
    <col min="11" max="11" width="12.7109375" style="6" customWidth="1"/>
    <col min="12" max="190" width="12.7109375" style="3" customWidth="1"/>
    <col min="191" max="16384" width="11" style="3"/>
  </cols>
  <sheetData>
    <row r="2" spans="1:196" x14ac:dyDescent="0.2">
      <c r="A2" s="27" t="s">
        <v>45</v>
      </c>
      <c r="B2" s="27"/>
      <c r="C2" s="27"/>
      <c r="D2" s="10"/>
      <c r="E2" s="10"/>
      <c r="F2" s="10"/>
      <c r="G2" s="18"/>
      <c r="H2" s="18"/>
      <c r="I2" s="10"/>
      <c r="J2" s="10"/>
      <c r="K2" s="10"/>
      <c r="L2" s="11"/>
      <c r="M2" s="11"/>
      <c r="N2" s="11"/>
      <c r="O2" s="11"/>
      <c r="P2" s="11"/>
    </row>
    <row r="3" spans="1:196" x14ac:dyDescent="0.2">
      <c r="A3" s="27"/>
      <c r="B3" s="27"/>
      <c r="C3" s="27"/>
      <c r="D3" s="10"/>
      <c r="E3" s="10"/>
      <c r="F3" s="10"/>
      <c r="G3" s="18"/>
      <c r="H3" s="18"/>
      <c r="I3" s="10"/>
      <c r="J3" s="10"/>
      <c r="K3" s="607" t="s">
        <v>289</v>
      </c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7"/>
      <c r="AN3" s="607"/>
      <c r="AO3" s="607"/>
      <c r="AP3" s="607"/>
      <c r="AQ3" s="607"/>
      <c r="AR3" s="607"/>
      <c r="AS3" s="607"/>
      <c r="AT3" s="607"/>
      <c r="AU3" s="607"/>
      <c r="AV3" s="607"/>
      <c r="AW3" s="607"/>
      <c r="AX3" s="607"/>
      <c r="AY3" s="607"/>
      <c r="AZ3" s="607"/>
      <c r="BA3" s="607"/>
      <c r="BB3" s="607"/>
      <c r="BC3" s="607"/>
      <c r="BD3" s="607"/>
      <c r="BE3" s="607"/>
      <c r="BF3" s="607"/>
      <c r="BG3" s="607"/>
      <c r="BH3" s="607"/>
      <c r="BI3" s="607"/>
      <c r="BJ3" s="607"/>
      <c r="BK3" s="607"/>
      <c r="BL3" s="607"/>
      <c r="BM3" s="607"/>
      <c r="BN3" s="607"/>
      <c r="BO3" s="607"/>
      <c r="BP3" s="607"/>
      <c r="BQ3" s="607"/>
      <c r="BR3" s="607"/>
      <c r="BS3" s="607"/>
      <c r="BT3" s="607"/>
      <c r="BU3" s="607"/>
      <c r="BV3" s="607"/>
      <c r="BW3" s="607"/>
      <c r="BX3" s="607"/>
      <c r="BY3" s="607"/>
      <c r="BZ3" s="607"/>
      <c r="CA3" s="607"/>
      <c r="CB3" s="607"/>
      <c r="CC3" s="607"/>
      <c r="CD3" s="607"/>
      <c r="CE3" s="607"/>
      <c r="CF3" s="607"/>
      <c r="CG3" s="607"/>
      <c r="CH3" s="607"/>
      <c r="CI3" s="607"/>
      <c r="CJ3" s="607"/>
      <c r="CK3" s="607"/>
      <c r="CL3" s="607"/>
      <c r="CM3" s="607"/>
      <c r="CN3" s="607"/>
      <c r="CO3" s="607"/>
      <c r="CP3" s="607"/>
      <c r="CQ3" s="607"/>
      <c r="CR3" s="607"/>
      <c r="CS3" s="607"/>
      <c r="CT3" s="607"/>
      <c r="CU3" s="607"/>
      <c r="CV3" s="607"/>
      <c r="CW3" s="607"/>
      <c r="CX3" s="607"/>
      <c r="CY3" s="607"/>
      <c r="CZ3" s="607"/>
      <c r="DA3" s="607"/>
      <c r="DB3" s="607"/>
      <c r="DC3" s="607"/>
      <c r="DD3" s="607"/>
      <c r="DE3" s="607"/>
      <c r="DF3" s="607"/>
      <c r="DG3" s="607"/>
      <c r="DH3" s="607"/>
      <c r="DI3" s="607"/>
      <c r="DJ3" s="607"/>
      <c r="DK3" s="607"/>
      <c r="DL3" s="607"/>
      <c r="DM3" s="607"/>
      <c r="DN3" s="607"/>
      <c r="DO3" s="607"/>
      <c r="DP3" s="607"/>
      <c r="DQ3" s="607"/>
      <c r="DR3" s="607"/>
      <c r="DS3" s="607"/>
      <c r="DT3" s="607"/>
      <c r="DU3" s="607"/>
      <c r="DV3" s="607"/>
      <c r="DW3" s="607"/>
      <c r="DX3" s="607"/>
      <c r="DY3" s="607"/>
      <c r="DZ3" s="607"/>
      <c r="EA3" s="607"/>
      <c r="EB3" s="607"/>
      <c r="EC3" s="607"/>
      <c r="ED3" s="607"/>
      <c r="EE3" s="607"/>
      <c r="EF3" s="607"/>
      <c r="EG3" s="607"/>
      <c r="EH3" s="607"/>
      <c r="EI3" s="607"/>
      <c r="EJ3" s="607"/>
      <c r="EK3" s="607"/>
      <c r="EL3" s="607"/>
      <c r="EM3" s="607"/>
      <c r="EN3" s="607"/>
      <c r="EO3" s="607"/>
      <c r="EP3" s="607"/>
      <c r="EQ3" s="607"/>
      <c r="ER3" s="607"/>
      <c r="ES3" s="607"/>
      <c r="ET3" s="607"/>
      <c r="EU3" s="607"/>
      <c r="EV3" s="607"/>
      <c r="EW3" s="607"/>
      <c r="EX3" s="607"/>
      <c r="EY3" s="607"/>
      <c r="EZ3" s="607"/>
      <c r="FA3" s="607"/>
      <c r="FB3" s="607"/>
      <c r="FC3" s="607"/>
      <c r="FD3" s="607"/>
      <c r="FE3" s="607"/>
      <c r="FF3" s="607"/>
      <c r="FG3" s="607"/>
      <c r="FH3" s="607"/>
      <c r="FI3" s="607"/>
      <c r="FJ3" s="607"/>
      <c r="FK3" s="607"/>
      <c r="FL3" s="607"/>
      <c r="FM3" s="607"/>
      <c r="FN3" s="607"/>
      <c r="FO3" s="607"/>
      <c r="FP3" s="607"/>
      <c r="FQ3" s="607"/>
      <c r="FR3" s="607"/>
      <c r="FS3" s="607"/>
      <c r="FT3" s="607"/>
      <c r="FU3" s="607"/>
      <c r="FV3" s="607"/>
      <c r="FW3" s="607"/>
      <c r="FX3" s="607"/>
      <c r="FY3" s="607"/>
      <c r="FZ3" s="607"/>
      <c r="GA3" s="607"/>
      <c r="GB3" s="607"/>
      <c r="GC3" s="607"/>
      <c r="GD3" s="607"/>
      <c r="GE3" s="607"/>
      <c r="GF3" s="607"/>
      <c r="GG3" s="607"/>
      <c r="GH3" s="607"/>
      <c r="GI3" s="607"/>
      <c r="GJ3" s="607"/>
      <c r="GK3" s="607"/>
      <c r="GL3" s="607"/>
      <c r="GM3" s="607"/>
      <c r="GN3" s="607"/>
    </row>
    <row r="4" spans="1:196" ht="51" x14ac:dyDescent="0.15">
      <c r="A4" s="90" t="s">
        <v>46</v>
      </c>
      <c r="B4" s="90" t="s">
        <v>233</v>
      </c>
      <c r="C4" s="91" t="s">
        <v>109</v>
      </c>
      <c r="D4" s="92" t="s">
        <v>108</v>
      </c>
      <c r="E4" s="92" t="s">
        <v>47</v>
      </c>
      <c r="F4" s="92" t="s">
        <v>110</v>
      </c>
      <c r="G4" s="92" t="s">
        <v>111</v>
      </c>
      <c r="H4" s="92" t="s">
        <v>112</v>
      </c>
      <c r="I4" s="92" t="s">
        <v>113</v>
      </c>
      <c r="J4" s="92" t="s">
        <v>114</v>
      </c>
      <c r="K4" s="203">
        <f ca="1">TODAY()</f>
        <v>43460</v>
      </c>
      <c r="L4" s="203">
        <f ca="1">EDATE(K4,1)</f>
        <v>43491</v>
      </c>
      <c r="M4" s="203">
        <f t="shared" ref="M4:BX4" ca="1" si="0">EDATE(L4,1)</f>
        <v>43522</v>
      </c>
      <c r="N4" s="203">
        <f t="shared" ca="1" si="0"/>
        <v>43550</v>
      </c>
      <c r="O4" s="203">
        <f t="shared" ca="1" si="0"/>
        <v>43581</v>
      </c>
      <c r="P4" s="203">
        <f t="shared" ca="1" si="0"/>
        <v>43611</v>
      </c>
      <c r="Q4" s="203">
        <f t="shared" ca="1" si="0"/>
        <v>43642</v>
      </c>
      <c r="R4" s="203">
        <f t="shared" ca="1" si="0"/>
        <v>43672</v>
      </c>
      <c r="S4" s="203">
        <f t="shared" ca="1" si="0"/>
        <v>43703</v>
      </c>
      <c r="T4" s="203">
        <f t="shared" ca="1" si="0"/>
        <v>43734</v>
      </c>
      <c r="U4" s="203">
        <f t="shared" ca="1" si="0"/>
        <v>43764</v>
      </c>
      <c r="V4" s="203">
        <f t="shared" ca="1" si="0"/>
        <v>43795</v>
      </c>
      <c r="W4" s="203">
        <f t="shared" ca="1" si="0"/>
        <v>43825</v>
      </c>
      <c r="X4" s="203">
        <f t="shared" ca="1" si="0"/>
        <v>43856</v>
      </c>
      <c r="Y4" s="203">
        <f t="shared" ca="1" si="0"/>
        <v>43887</v>
      </c>
      <c r="Z4" s="203">
        <f t="shared" ca="1" si="0"/>
        <v>43916</v>
      </c>
      <c r="AA4" s="203">
        <f t="shared" ca="1" si="0"/>
        <v>43947</v>
      </c>
      <c r="AB4" s="203">
        <f t="shared" ca="1" si="0"/>
        <v>43977</v>
      </c>
      <c r="AC4" s="203">
        <f t="shared" ca="1" si="0"/>
        <v>44008</v>
      </c>
      <c r="AD4" s="203">
        <f t="shared" ca="1" si="0"/>
        <v>44038</v>
      </c>
      <c r="AE4" s="203">
        <f t="shared" ca="1" si="0"/>
        <v>44069</v>
      </c>
      <c r="AF4" s="203">
        <f t="shared" ca="1" si="0"/>
        <v>44100</v>
      </c>
      <c r="AG4" s="203">
        <f t="shared" ca="1" si="0"/>
        <v>44130</v>
      </c>
      <c r="AH4" s="203">
        <f t="shared" ca="1" si="0"/>
        <v>44161</v>
      </c>
      <c r="AI4" s="203">
        <f t="shared" ca="1" si="0"/>
        <v>44191</v>
      </c>
      <c r="AJ4" s="203">
        <f t="shared" ca="1" si="0"/>
        <v>44222</v>
      </c>
      <c r="AK4" s="203">
        <f t="shared" ca="1" si="0"/>
        <v>44253</v>
      </c>
      <c r="AL4" s="203">
        <f t="shared" ca="1" si="0"/>
        <v>44281</v>
      </c>
      <c r="AM4" s="203">
        <f t="shared" ca="1" si="0"/>
        <v>44312</v>
      </c>
      <c r="AN4" s="203">
        <f t="shared" ca="1" si="0"/>
        <v>44342</v>
      </c>
      <c r="AO4" s="203">
        <f t="shared" ca="1" si="0"/>
        <v>44373</v>
      </c>
      <c r="AP4" s="203">
        <f t="shared" ca="1" si="0"/>
        <v>44403</v>
      </c>
      <c r="AQ4" s="203">
        <f t="shared" ca="1" si="0"/>
        <v>44434</v>
      </c>
      <c r="AR4" s="203">
        <f t="shared" ca="1" si="0"/>
        <v>44465</v>
      </c>
      <c r="AS4" s="203">
        <f t="shared" ca="1" si="0"/>
        <v>44495</v>
      </c>
      <c r="AT4" s="203">
        <f t="shared" ca="1" si="0"/>
        <v>44526</v>
      </c>
      <c r="AU4" s="203">
        <f t="shared" ca="1" si="0"/>
        <v>44556</v>
      </c>
      <c r="AV4" s="203">
        <f t="shared" ca="1" si="0"/>
        <v>44587</v>
      </c>
      <c r="AW4" s="203">
        <f t="shared" ca="1" si="0"/>
        <v>44618</v>
      </c>
      <c r="AX4" s="203">
        <f t="shared" ca="1" si="0"/>
        <v>44646</v>
      </c>
      <c r="AY4" s="203">
        <f t="shared" ca="1" si="0"/>
        <v>44677</v>
      </c>
      <c r="AZ4" s="203">
        <f t="shared" ca="1" si="0"/>
        <v>44707</v>
      </c>
      <c r="BA4" s="203">
        <f t="shared" ca="1" si="0"/>
        <v>44738</v>
      </c>
      <c r="BB4" s="203">
        <f t="shared" ca="1" si="0"/>
        <v>44768</v>
      </c>
      <c r="BC4" s="203">
        <f t="shared" ca="1" si="0"/>
        <v>44799</v>
      </c>
      <c r="BD4" s="203">
        <f t="shared" ca="1" si="0"/>
        <v>44830</v>
      </c>
      <c r="BE4" s="203">
        <f t="shared" ca="1" si="0"/>
        <v>44860</v>
      </c>
      <c r="BF4" s="203">
        <f t="shared" ca="1" si="0"/>
        <v>44891</v>
      </c>
      <c r="BG4" s="203">
        <f t="shared" ca="1" si="0"/>
        <v>44921</v>
      </c>
      <c r="BH4" s="203">
        <f t="shared" ca="1" si="0"/>
        <v>44952</v>
      </c>
      <c r="BI4" s="203">
        <f t="shared" ca="1" si="0"/>
        <v>44983</v>
      </c>
      <c r="BJ4" s="203">
        <f t="shared" ca="1" si="0"/>
        <v>45011</v>
      </c>
      <c r="BK4" s="203">
        <f t="shared" ca="1" si="0"/>
        <v>45042</v>
      </c>
      <c r="BL4" s="203">
        <f t="shared" ca="1" si="0"/>
        <v>45072</v>
      </c>
      <c r="BM4" s="203">
        <f t="shared" ca="1" si="0"/>
        <v>45103</v>
      </c>
      <c r="BN4" s="203">
        <f t="shared" ca="1" si="0"/>
        <v>45133</v>
      </c>
      <c r="BO4" s="203">
        <f t="shared" ca="1" si="0"/>
        <v>45164</v>
      </c>
      <c r="BP4" s="203">
        <f t="shared" ca="1" si="0"/>
        <v>45195</v>
      </c>
      <c r="BQ4" s="203">
        <f t="shared" ca="1" si="0"/>
        <v>45225</v>
      </c>
      <c r="BR4" s="203">
        <f t="shared" ca="1" si="0"/>
        <v>45256</v>
      </c>
      <c r="BS4" s="203">
        <f t="shared" ca="1" si="0"/>
        <v>45286</v>
      </c>
      <c r="BT4" s="203">
        <f t="shared" ca="1" si="0"/>
        <v>45317</v>
      </c>
      <c r="BU4" s="203">
        <f t="shared" ca="1" si="0"/>
        <v>45348</v>
      </c>
      <c r="BV4" s="203">
        <f t="shared" ca="1" si="0"/>
        <v>45377</v>
      </c>
      <c r="BW4" s="203">
        <f t="shared" ca="1" si="0"/>
        <v>45408</v>
      </c>
      <c r="BX4" s="203">
        <f t="shared" ca="1" si="0"/>
        <v>45438</v>
      </c>
      <c r="BY4" s="203">
        <f t="shared" ref="BY4:EJ4" ca="1" si="1">EDATE(BX4,1)</f>
        <v>45469</v>
      </c>
      <c r="BZ4" s="203">
        <f t="shared" ca="1" si="1"/>
        <v>45499</v>
      </c>
      <c r="CA4" s="203">
        <f t="shared" ca="1" si="1"/>
        <v>45530</v>
      </c>
      <c r="CB4" s="203">
        <f t="shared" ca="1" si="1"/>
        <v>45561</v>
      </c>
      <c r="CC4" s="203">
        <f t="shared" ca="1" si="1"/>
        <v>45591</v>
      </c>
      <c r="CD4" s="203">
        <f t="shared" ca="1" si="1"/>
        <v>45622</v>
      </c>
      <c r="CE4" s="203">
        <f t="shared" ca="1" si="1"/>
        <v>45652</v>
      </c>
      <c r="CF4" s="203">
        <f t="shared" ca="1" si="1"/>
        <v>45683</v>
      </c>
      <c r="CG4" s="203">
        <f t="shared" ca="1" si="1"/>
        <v>45714</v>
      </c>
      <c r="CH4" s="203">
        <f t="shared" ca="1" si="1"/>
        <v>45742</v>
      </c>
      <c r="CI4" s="203">
        <f t="shared" ca="1" si="1"/>
        <v>45773</v>
      </c>
      <c r="CJ4" s="203">
        <f t="shared" ca="1" si="1"/>
        <v>45803</v>
      </c>
      <c r="CK4" s="203">
        <f t="shared" ca="1" si="1"/>
        <v>45834</v>
      </c>
      <c r="CL4" s="203">
        <f t="shared" ca="1" si="1"/>
        <v>45864</v>
      </c>
      <c r="CM4" s="203">
        <f t="shared" ca="1" si="1"/>
        <v>45895</v>
      </c>
      <c r="CN4" s="203">
        <f t="shared" ca="1" si="1"/>
        <v>45926</v>
      </c>
      <c r="CO4" s="203">
        <f t="shared" ca="1" si="1"/>
        <v>45956</v>
      </c>
      <c r="CP4" s="203">
        <f t="shared" ca="1" si="1"/>
        <v>45987</v>
      </c>
      <c r="CQ4" s="203">
        <f t="shared" ca="1" si="1"/>
        <v>46017</v>
      </c>
      <c r="CR4" s="203">
        <f t="shared" ca="1" si="1"/>
        <v>46048</v>
      </c>
      <c r="CS4" s="203">
        <f t="shared" ca="1" si="1"/>
        <v>46079</v>
      </c>
      <c r="CT4" s="203">
        <f t="shared" ca="1" si="1"/>
        <v>46107</v>
      </c>
      <c r="CU4" s="203">
        <f t="shared" ca="1" si="1"/>
        <v>46138</v>
      </c>
      <c r="CV4" s="203">
        <f t="shared" ca="1" si="1"/>
        <v>46168</v>
      </c>
      <c r="CW4" s="203">
        <f t="shared" ca="1" si="1"/>
        <v>46199</v>
      </c>
      <c r="CX4" s="203">
        <f t="shared" ca="1" si="1"/>
        <v>46229</v>
      </c>
      <c r="CY4" s="203">
        <f t="shared" ca="1" si="1"/>
        <v>46260</v>
      </c>
      <c r="CZ4" s="203">
        <f t="shared" ca="1" si="1"/>
        <v>46291</v>
      </c>
      <c r="DA4" s="203">
        <f t="shared" ca="1" si="1"/>
        <v>46321</v>
      </c>
      <c r="DB4" s="203">
        <f t="shared" ca="1" si="1"/>
        <v>46352</v>
      </c>
      <c r="DC4" s="203">
        <f t="shared" ca="1" si="1"/>
        <v>46382</v>
      </c>
      <c r="DD4" s="203">
        <f t="shared" ca="1" si="1"/>
        <v>46413</v>
      </c>
      <c r="DE4" s="203">
        <f t="shared" ca="1" si="1"/>
        <v>46444</v>
      </c>
      <c r="DF4" s="203">
        <f t="shared" ca="1" si="1"/>
        <v>46472</v>
      </c>
      <c r="DG4" s="203">
        <f t="shared" ca="1" si="1"/>
        <v>46503</v>
      </c>
      <c r="DH4" s="203">
        <f t="shared" ca="1" si="1"/>
        <v>46533</v>
      </c>
      <c r="DI4" s="203">
        <f t="shared" ca="1" si="1"/>
        <v>46564</v>
      </c>
      <c r="DJ4" s="203">
        <f t="shared" ca="1" si="1"/>
        <v>46594</v>
      </c>
      <c r="DK4" s="203">
        <f t="shared" ca="1" si="1"/>
        <v>46625</v>
      </c>
      <c r="DL4" s="203">
        <f t="shared" ca="1" si="1"/>
        <v>46656</v>
      </c>
      <c r="DM4" s="203">
        <f t="shared" ca="1" si="1"/>
        <v>46686</v>
      </c>
      <c r="DN4" s="203">
        <f t="shared" ca="1" si="1"/>
        <v>46717</v>
      </c>
      <c r="DO4" s="203">
        <f t="shared" ca="1" si="1"/>
        <v>46747</v>
      </c>
      <c r="DP4" s="203">
        <f t="shared" ca="1" si="1"/>
        <v>46778</v>
      </c>
      <c r="DQ4" s="203">
        <f t="shared" ca="1" si="1"/>
        <v>46809</v>
      </c>
      <c r="DR4" s="203">
        <f t="shared" ca="1" si="1"/>
        <v>46838</v>
      </c>
      <c r="DS4" s="203">
        <f t="shared" ca="1" si="1"/>
        <v>46869</v>
      </c>
      <c r="DT4" s="203">
        <f t="shared" ca="1" si="1"/>
        <v>46899</v>
      </c>
      <c r="DU4" s="203">
        <f t="shared" ca="1" si="1"/>
        <v>46930</v>
      </c>
      <c r="DV4" s="203">
        <f t="shared" ca="1" si="1"/>
        <v>46960</v>
      </c>
      <c r="DW4" s="203">
        <f t="shared" ca="1" si="1"/>
        <v>46991</v>
      </c>
      <c r="DX4" s="203">
        <f t="shared" ca="1" si="1"/>
        <v>47022</v>
      </c>
      <c r="DY4" s="203">
        <f t="shared" ca="1" si="1"/>
        <v>47052</v>
      </c>
      <c r="DZ4" s="203">
        <f t="shared" ca="1" si="1"/>
        <v>47083</v>
      </c>
      <c r="EA4" s="203">
        <f t="shared" ca="1" si="1"/>
        <v>47113</v>
      </c>
      <c r="EB4" s="203">
        <f t="shared" ca="1" si="1"/>
        <v>47144</v>
      </c>
      <c r="EC4" s="203">
        <f t="shared" ca="1" si="1"/>
        <v>47175</v>
      </c>
      <c r="ED4" s="203">
        <f t="shared" ca="1" si="1"/>
        <v>47203</v>
      </c>
      <c r="EE4" s="203">
        <f t="shared" ca="1" si="1"/>
        <v>47234</v>
      </c>
      <c r="EF4" s="203">
        <f t="shared" ca="1" si="1"/>
        <v>47264</v>
      </c>
      <c r="EG4" s="203">
        <f t="shared" ca="1" si="1"/>
        <v>47295</v>
      </c>
      <c r="EH4" s="203">
        <f t="shared" ca="1" si="1"/>
        <v>47325</v>
      </c>
      <c r="EI4" s="203">
        <f t="shared" ca="1" si="1"/>
        <v>47356</v>
      </c>
      <c r="EJ4" s="203">
        <f t="shared" ca="1" si="1"/>
        <v>47387</v>
      </c>
      <c r="EK4" s="203">
        <f t="shared" ref="EK4:GH4" ca="1" si="2">EDATE(EJ4,1)</f>
        <v>47417</v>
      </c>
      <c r="EL4" s="203">
        <f t="shared" ca="1" si="2"/>
        <v>47448</v>
      </c>
      <c r="EM4" s="203">
        <f t="shared" ca="1" si="2"/>
        <v>47478</v>
      </c>
      <c r="EN4" s="203">
        <f t="shared" ca="1" si="2"/>
        <v>47509</v>
      </c>
      <c r="EO4" s="203">
        <f t="shared" ca="1" si="2"/>
        <v>47540</v>
      </c>
      <c r="EP4" s="203">
        <f t="shared" ca="1" si="2"/>
        <v>47568</v>
      </c>
      <c r="EQ4" s="203">
        <f t="shared" ca="1" si="2"/>
        <v>47599</v>
      </c>
      <c r="ER4" s="203">
        <f t="shared" ca="1" si="2"/>
        <v>47629</v>
      </c>
      <c r="ES4" s="203">
        <f t="shared" ca="1" si="2"/>
        <v>47660</v>
      </c>
      <c r="ET4" s="203">
        <f t="shared" ca="1" si="2"/>
        <v>47690</v>
      </c>
      <c r="EU4" s="203">
        <f t="shared" ca="1" si="2"/>
        <v>47721</v>
      </c>
      <c r="EV4" s="203">
        <f t="shared" ca="1" si="2"/>
        <v>47752</v>
      </c>
      <c r="EW4" s="203">
        <f t="shared" ca="1" si="2"/>
        <v>47782</v>
      </c>
      <c r="EX4" s="203">
        <f t="shared" ca="1" si="2"/>
        <v>47813</v>
      </c>
      <c r="EY4" s="203">
        <f t="shared" ca="1" si="2"/>
        <v>47843</v>
      </c>
      <c r="EZ4" s="203">
        <f t="shared" ca="1" si="2"/>
        <v>47874</v>
      </c>
      <c r="FA4" s="203">
        <f t="shared" ca="1" si="2"/>
        <v>47905</v>
      </c>
      <c r="FB4" s="203">
        <f t="shared" ca="1" si="2"/>
        <v>47933</v>
      </c>
      <c r="FC4" s="203">
        <f t="shared" ca="1" si="2"/>
        <v>47964</v>
      </c>
      <c r="FD4" s="203">
        <f t="shared" ca="1" si="2"/>
        <v>47994</v>
      </c>
      <c r="FE4" s="203">
        <f t="shared" ca="1" si="2"/>
        <v>48025</v>
      </c>
      <c r="FF4" s="203">
        <f t="shared" ca="1" si="2"/>
        <v>48055</v>
      </c>
      <c r="FG4" s="203">
        <f t="shared" ca="1" si="2"/>
        <v>48086</v>
      </c>
      <c r="FH4" s="203">
        <f t="shared" ca="1" si="2"/>
        <v>48117</v>
      </c>
      <c r="FI4" s="203">
        <f t="shared" ca="1" si="2"/>
        <v>48147</v>
      </c>
      <c r="FJ4" s="203">
        <f t="shared" ca="1" si="2"/>
        <v>48178</v>
      </c>
      <c r="FK4" s="203">
        <f t="shared" ca="1" si="2"/>
        <v>48208</v>
      </c>
      <c r="FL4" s="203">
        <f t="shared" ca="1" si="2"/>
        <v>48239</v>
      </c>
      <c r="FM4" s="203">
        <f t="shared" ca="1" si="2"/>
        <v>48270</v>
      </c>
      <c r="FN4" s="203">
        <f t="shared" ca="1" si="2"/>
        <v>48299</v>
      </c>
      <c r="FO4" s="203">
        <f t="shared" ca="1" si="2"/>
        <v>48330</v>
      </c>
      <c r="FP4" s="203">
        <f t="shared" ca="1" si="2"/>
        <v>48360</v>
      </c>
      <c r="FQ4" s="203">
        <f t="shared" ca="1" si="2"/>
        <v>48391</v>
      </c>
      <c r="FR4" s="203">
        <f t="shared" ca="1" si="2"/>
        <v>48421</v>
      </c>
      <c r="FS4" s="203">
        <f t="shared" ca="1" si="2"/>
        <v>48452</v>
      </c>
      <c r="FT4" s="203">
        <f t="shared" ca="1" si="2"/>
        <v>48483</v>
      </c>
      <c r="FU4" s="203">
        <f t="shared" ca="1" si="2"/>
        <v>48513</v>
      </c>
      <c r="FV4" s="203">
        <f t="shared" ca="1" si="2"/>
        <v>48544</v>
      </c>
      <c r="FW4" s="203">
        <f t="shared" ca="1" si="2"/>
        <v>48574</v>
      </c>
      <c r="FX4" s="203">
        <f t="shared" ca="1" si="2"/>
        <v>48605</v>
      </c>
      <c r="FY4" s="203">
        <f t="shared" ca="1" si="2"/>
        <v>48636</v>
      </c>
      <c r="FZ4" s="203">
        <f t="shared" ca="1" si="2"/>
        <v>48664</v>
      </c>
      <c r="GA4" s="203">
        <f t="shared" ca="1" si="2"/>
        <v>48695</v>
      </c>
      <c r="GB4" s="203">
        <f t="shared" ca="1" si="2"/>
        <v>48725</v>
      </c>
      <c r="GC4" s="203">
        <f t="shared" ca="1" si="2"/>
        <v>48756</v>
      </c>
      <c r="GD4" s="203">
        <f t="shared" ca="1" si="2"/>
        <v>48786</v>
      </c>
      <c r="GE4" s="203">
        <f t="shared" ca="1" si="2"/>
        <v>48817</v>
      </c>
      <c r="GF4" s="203">
        <f t="shared" ca="1" si="2"/>
        <v>48848</v>
      </c>
      <c r="GG4" s="203">
        <f t="shared" ca="1" si="2"/>
        <v>48878</v>
      </c>
      <c r="GH4" s="203">
        <f t="shared" ca="1" si="2"/>
        <v>48909</v>
      </c>
      <c r="GI4" s="203">
        <f t="shared" ref="GI4:GN4" ca="1" si="3">EDATE(GH4,1)</f>
        <v>48939</v>
      </c>
      <c r="GJ4" s="203">
        <f t="shared" ca="1" si="3"/>
        <v>48970</v>
      </c>
      <c r="GK4" s="203">
        <f t="shared" ca="1" si="3"/>
        <v>49001</v>
      </c>
      <c r="GL4" s="203">
        <f t="shared" ca="1" si="3"/>
        <v>49029</v>
      </c>
      <c r="GM4" s="203">
        <f t="shared" ca="1" si="3"/>
        <v>49060</v>
      </c>
      <c r="GN4" s="203">
        <f t="shared" ca="1" si="3"/>
        <v>49090</v>
      </c>
    </row>
    <row r="5" spans="1:196" x14ac:dyDescent="0.2">
      <c r="A5" s="100" t="s">
        <v>0</v>
      </c>
      <c r="B5" s="204"/>
      <c r="C5" s="187"/>
      <c r="D5" s="188"/>
      <c r="E5" s="101"/>
      <c r="F5" s="101"/>
      <c r="G5" s="101"/>
      <c r="H5" s="101"/>
      <c r="I5" s="101"/>
      <c r="J5" s="101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</row>
    <row r="6" spans="1:196" x14ac:dyDescent="0.2">
      <c r="A6" s="102" t="s">
        <v>0</v>
      </c>
      <c r="B6" s="205"/>
      <c r="C6" s="189"/>
      <c r="D6" s="190"/>
      <c r="E6" s="103"/>
      <c r="F6" s="103"/>
      <c r="G6" s="103"/>
      <c r="H6" s="103"/>
      <c r="I6" s="103"/>
      <c r="J6" s="103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</row>
    <row r="7" spans="1:196" x14ac:dyDescent="0.2">
      <c r="A7" s="102" t="s">
        <v>0</v>
      </c>
      <c r="B7" s="205"/>
      <c r="C7" s="189"/>
      <c r="D7" s="190"/>
      <c r="E7" s="103"/>
      <c r="F7" s="103"/>
      <c r="G7" s="103"/>
      <c r="H7" s="103"/>
      <c r="I7" s="103"/>
      <c r="J7" s="103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</row>
    <row r="8" spans="1:196" x14ac:dyDescent="0.2">
      <c r="A8" s="102" t="s">
        <v>0</v>
      </c>
      <c r="B8" s="205"/>
      <c r="C8" s="189"/>
      <c r="D8" s="190"/>
      <c r="E8" s="103"/>
      <c r="F8" s="103"/>
      <c r="G8" s="103"/>
      <c r="H8" s="103"/>
      <c r="I8" s="103"/>
      <c r="J8" s="103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</row>
    <row r="9" spans="1:196" x14ac:dyDescent="0.2">
      <c r="A9" s="102" t="s">
        <v>0</v>
      </c>
      <c r="B9" s="205"/>
      <c r="C9" s="189"/>
      <c r="D9" s="190"/>
      <c r="E9" s="103"/>
      <c r="F9" s="103"/>
      <c r="G9" s="103"/>
      <c r="H9" s="103"/>
      <c r="I9" s="103"/>
      <c r="J9" s="103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</row>
    <row r="10" spans="1:196" x14ac:dyDescent="0.2">
      <c r="A10" s="102" t="s">
        <v>0</v>
      </c>
      <c r="B10" s="205"/>
      <c r="C10" s="189"/>
      <c r="D10" s="190"/>
      <c r="E10" s="103"/>
      <c r="F10" s="103"/>
      <c r="G10" s="103"/>
      <c r="H10" s="103"/>
      <c r="I10" s="103"/>
      <c r="J10" s="103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</row>
    <row r="11" spans="1:196" x14ac:dyDescent="0.2">
      <c r="A11" s="102" t="s">
        <v>0</v>
      </c>
      <c r="B11" s="205"/>
      <c r="C11" s="189"/>
      <c r="D11" s="190"/>
      <c r="E11" s="103"/>
      <c r="F11" s="103"/>
      <c r="G11" s="103"/>
      <c r="H11" s="103"/>
      <c r="I11" s="103"/>
      <c r="J11" s="103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</row>
    <row r="12" spans="1:196" x14ac:dyDescent="0.2">
      <c r="A12" s="102" t="s">
        <v>0</v>
      </c>
      <c r="B12" s="205"/>
      <c r="C12" s="189"/>
      <c r="D12" s="190"/>
      <c r="E12" s="103"/>
      <c r="F12" s="103"/>
      <c r="G12" s="103"/>
      <c r="H12" s="103"/>
      <c r="I12" s="103"/>
      <c r="J12" s="103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</row>
    <row r="13" spans="1:196" x14ac:dyDescent="0.2">
      <c r="A13" s="102" t="s">
        <v>0</v>
      </c>
      <c r="B13" s="205"/>
      <c r="C13" s="189"/>
      <c r="D13" s="190"/>
      <c r="E13" s="103"/>
      <c r="F13" s="103"/>
      <c r="G13" s="103"/>
      <c r="H13" s="103"/>
      <c r="I13" s="103"/>
      <c r="J13" s="103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</row>
    <row r="14" spans="1:196" x14ac:dyDescent="0.2">
      <c r="A14" s="102" t="s">
        <v>0</v>
      </c>
      <c r="B14" s="205"/>
      <c r="C14" s="189"/>
      <c r="D14" s="190"/>
      <c r="E14" s="103"/>
      <c r="F14" s="103"/>
      <c r="G14" s="103"/>
      <c r="H14" s="103"/>
      <c r="I14" s="103"/>
      <c r="J14" s="103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</row>
    <row r="15" spans="1:196" x14ac:dyDescent="0.2">
      <c r="A15" s="102" t="s">
        <v>0</v>
      </c>
      <c r="B15" s="205"/>
      <c r="C15" s="189"/>
      <c r="D15" s="190"/>
      <c r="E15" s="103"/>
      <c r="F15" s="103"/>
      <c r="G15" s="103"/>
      <c r="H15" s="103"/>
      <c r="I15" s="103"/>
      <c r="J15" s="103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</row>
    <row r="16" spans="1:196" x14ac:dyDescent="0.2">
      <c r="A16" s="102" t="s">
        <v>0</v>
      </c>
      <c r="B16" s="205"/>
      <c r="C16" s="189"/>
      <c r="D16" s="190"/>
      <c r="E16" s="103"/>
      <c r="F16" s="103"/>
      <c r="G16" s="103"/>
      <c r="H16" s="103"/>
      <c r="I16" s="103"/>
      <c r="J16" s="103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</row>
    <row r="17" spans="1:196" x14ac:dyDescent="0.2">
      <c r="A17" s="102" t="s">
        <v>0</v>
      </c>
      <c r="B17" s="205"/>
      <c r="C17" s="189"/>
      <c r="D17" s="190"/>
      <c r="E17" s="103"/>
      <c r="F17" s="103"/>
      <c r="G17" s="103"/>
      <c r="H17" s="103"/>
      <c r="I17" s="103"/>
      <c r="J17" s="103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</row>
    <row r="18" spans="1:196" x14ac:dyDescent="0.2">
      <c r="A18" s="102" t="s">
        <v>0</v>
      </c>
      <c r="B18" s="205"/>
      <c r="C18" s="189"/>
      <c r="D18" s="190"/>
      <c r="E18" s="103"/>
      <c r="F18" s="103"/>
      <c r="G18" s="103"/>
      <c r="H18" s="103"/>
      <c r="I18" s="103"/>
      <c r="J18" s="103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</row>
    <row r="19" spans="1:196" x14ac:dyDescent="0.2">
      <c r="A19" s="102" t="s">
        <v>0</v>
      </c>
      <c r="B19" s="205"/>
      <c r="C19" s="189"/>
      <c r="D19" s="190"/>
      <c r="E19" s="103"/>
      <c r="F19" s="103"/>
      <c r="G19" s="103"/>
      <c r="H19" s="103"/>
      <c r="I19" s="103"/>
      <c r="J19" s="103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/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190"/>
      <c r="GD19" s="190"/>
      <c r="GE19" s="190"/>
      <c r="GF19" s="190"/>
      <c r="GG19" s="190"/>
      <c r="GH19" s="190"/>
      <c r="GI19" s="190"/>
      <c r="GJ19" s="190"/>
      <c r="GK19" s="190"/>
      <c r="GL19" s="190"/>
      <c r="GM19" s="190"/>
      <c r="GN19" s="190"/>
    </row>
    <row r="20" spans="1:196" x14ac:dyDescent="0.2">
      <c r="A20" s="102" t="s">
        <v>0</v>
      </c>
      <c r="B20" s="205"/>
      <c r="C20" s="189"/>
      <c r="D20" s="190"/>
      <c r="E20" s="103"/>
      <c r="F20" s="103"/>
      <c r="G20" s="103"/>
      <c r="H20" s="103"/>
      <c r="I20" s="103"/>
      <c r="J20" s="103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90"/>
      <c r="ES20" s="190"/>
      <c r="ET20" s="190"/>
      <c r="EU20" s="190"/>
      <c r="EV20" s="190"/>
      <c r="EW20" s="190"/>
      <c r="EX20" s="190"/>
      <c r="EY20" s="190"/>
      <c r="EZ20" s="190"/>
      <c r="FA20" s="190"/>
      <c r="FB20" s="190"/>
      <c r="FC20" s="190"/>
      <c r="FD20" s="190"/>
      <c r="FE20" s="190"/>
      <c r="FF20" s="190"/>
      <c r="FG20" s="190"/>
      <c r="FH20" s="190"/>
      <c r="FI20" s="190"/>
      <c r="FJ20" s="190"/>
      <c r="FK20" s="190"/>
      <c r="FL20" s="190"/>
      <c r="FM20" s="190"/>
      <c r="FN20" s="190"/>
      <c r="FO20" s="190"/>
      <c r="FP20" s="190"/>
      <c r="FQ20" s="190"/>
      <c r="FR20" s="190"/>
      <c r="FS20" s="190"/>
      <c r="FT20" s="190"/>
      <c r="FU20" s="190"/>
      <c r="FV20" s="190"/>
      <c r="FW20" s="190"/>
      <c r="FX20" s="190"/>
      <c r="FY20" s="190"/>
      <c r="FZ20" s="190"/>
      <c r="GA20" s="190"/>
      <c r="GB20" s="190"/>
      <c r="GC20" s="190"/>
      <c r="GD20" s="190"/>
      <c r="GE20" s="190"/>
      <c r="GF20" s="190"/>
      <c r="GG20" s="190"/>
      <c r="GH20" s="190"/>
      <c r="GI20" s="190"/>
      <c r="GJ20" s="190"/>
      <c r="GK20" s="190"/>
      <c r="GL20" s="190"/>
      <c r="GM20" s="190"/>
      <c r="GN20" s="190"/>
    </row>
    <row r="21" spans="1:196" x14ac:dyDescent="0.2">
      <c r="A21" s="104" t="s">
        <v>0</v>
      </c>
      <c r="B21" s="206"/>
      <c r="C21" s="191"/>
      <c r="D21" s="192"/>
      <c r="E21" s="105"/>
      <c r="F21" s="105"/>
      <c r="G21" s="105"/>
      <c r="H21" s="105"/>
      <c r="I21" s="105"/>
      <c r="J21" s="105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</row>
    <row r="22" spans="1:196" x14ac:dyDescent="0.2">
      <c r="A22" s="27"/>
      <c r="B22" s="27"/>
      <c r="C22" s="27"/>
      <c r="D22" s="10"/>
      <c r="E22" s="10"/>
      <c r="F22" s="10"/>
      <c r="G22" s="18"/>
      <c r="H22" s="18"/>
      <c r="I22" s="10"/>
      <c r="J22" s="10"/>
      <c r="K22" s="207">
        <f>SUM(K5:K21)</f>
        <v>0</v>
      </c>
      <c r="L22" s="207">
        <f t="shared" ref="L22:BW22" si="4">SUM(L5:L21)</f>
        <v>0</v>
      </c>
      <c r="M22" s="207">
        <f t="shared" si="4"/>
        <v>0</v>
      </c>
      <c r="N22" s="207">
        <f t="shared" si="4"/>
        <v>0</v>
      </c>
      <c r="O22" s="207">
        <f t="shared" si="4"/>
        <v>0</v>
      </c>
      <c r="P22" s="207">
        <f t="shared" si="4"/>
        <v>0</v>
      </c>
      <c r="Q22" s="207">
        <f t="shared" si="4"/>
        <v>0</v>
      </c>
      <c r="R22" s="207">
        <f t="shared" si="4"/>
        <v>0</v>
      </c>
      <c r="S22" s="207">
        <f t="shared" si="4"/>
        <v>0</v>
      </c>
      <c r="T22" s="207">
        <f t="shared" si="4"/>
        <v>0</v>
      </c>
      <c r="U22" s="207">
        <f t="shared" si="4"/>
        <v>0</v>
      </c>
      <c r="V22" s="207">
        <f t="shared" si="4"/>
        <v>0</v>
      </c>
      <c r="W22" s="207">
        <f t="shared" si="4"/>
        <v>0</v>
      </c>
      <c r="X22" s="207">
        <f t="shared" si="4"/>
        <v>0</v>
      </c>
      <c r="Y22" s="207">
        <f t="shared" si="4"/>
        <v>0</v>
      </c>
      <c r="Z22" s="207">
        <f t="shared" si="4"/>
        <v>0</v>
      </c>
      <c r="AA22" s="207">
        <f t="shared" si="4"/>
        <v>0</v>
      </c>
      <c r="AB22" s="207">
        <f t="shared" si="4"/>
        <v>0</v>
      </c>
      <c r="AC22" s="207">
        <f t="shared" si="4"/>
        <v>0</v>
      </c>
      <c r="AD22" s="207">
        <f t="shared" si="4"/>
        <v>0</v>
      </c>
      <c r="AE22" s="207">
        <f t="shared" si="4"/>
        <v>0</v>
      </c>
      <c r="AF22" s="207">
        <f t="shared" si="4"/>
        <v>0</v>
      </c>
      <c r="AG22" s="207">
        <f t="shared" si="4"/>
        <v>0</v>
      </c>
      <c r="AH22" s="207">
        <f t="shared" si="4"/>
        <v>0</v>
      </c>
      <c r="AI22" s="207">
        <f t="shared" si="4"/>
        <v>0</v>
      </c>
      <c r="AJ22" s="207">
        <f t="shared" si="4"/>
        <v>0</v>
      </c>
      <c r="AK22" s="207">
        <f t="shared" si="4"/>
        <v>0</v>
      </c>
      <c r="AL22" s="207">
        <f t="shared" si="4"/>
        <v>0</v>
      </c>
      <c r="AM22" s="207">
        <f t="shared" si="4"/>
        <v>0</v>
      </c>
      <c r="AN22" s="207">
        <f t="shared" si="4"/>
        <v>0</v>
      </c>
      <c r="AO22" s="207">
        <f t="shared" si="4"/>
        <v>0</v>
      </c>
      <c r="AP22" s="207">
        <f t="shared" si="4"/>
        <v>0</v>
      </c>
      <c r="AQ22" s="207">
        <f t="shared" si="4"/>
        <v>0</v>
      </c>
      <c r="AR22" s="207">
        <f t="shared" si="4"/>
        <v>0</v>
      </c>
      <c r="AS22" s="207">
        <f t="shared" si="4"/>
        <v>0</v>
      </c>
      <c r="AT22" s="207">
        <f t="shared" si="4"/>
        <v>0</v>
      </c>
      <c r="AU22" s="207">
        <f t="shared" si="4"/>
        <v>0</v>
      </c>
      <c r="AV22" s="207">
        <f t="shared" si="4"/>
        <v>0</v>
      </c>
      <c r="AW22" s="207">
        <f t="shared" si="4"/>
        <v>0</v>
      </c>
      <c r="AX22" s="207">
        <f t="shared" si="4"/>
        <v>0</v>
      </c>
      <c r="AY22" s="207">
        <f t="shared" si="4"/>
        <v>0</v>
      </c>
      <c r="AZ22" s="207">
        <f t="shared" si="4"/>
        <v>0</v>
      </c>
      <c r="BA22" s="207">
        <f t="shared" si="4"/>
        <v>0</v>
      </c>
      <c r="BB22" s="207">
        <f t="shared" si="4"/>
        <v>0</v>
      </c>
      <c r="BC22" s="207">
        <f t="shared" si="4"/>
        <v>0</v>
      </c>
      <c r="BD22" s="207">
        <f t="shared" si="4"/>
        <v>0</v>
      </c>
      <c r="BE22" s="207">
        <f t="shared" si="4"/>
        <v>0</v>
      </c>
      <c r="BF22" s="207">
        <f t="shared" si="4"/>
        <v>0</v>
      </c>
      <c r="BG22" s="207">
        <f t="shared" si="4"/>
        <v>0</v>
      </c>
      <c r="BH22" s="207">
        <f t="shared" si="4"/>
        <v>0</v>
      </c>
      <c r="BI22" s="207">
        <f t="shared" si="4"/>
        <v>0</v>
      </c>
      <c r="BJ22" s="207">
        <f t="shared" si="4"/>
        <v>0</v>
      </c>
      <c r="BK22" s="207">
        <f t="shared" si="4"/>
        <v>0</v>
      </c>
      <c r="BL22" s="207">
        <f t="shared" si="4"/>
        <v>0</v>
      </c>
      <c r="BM22" s="207">
        <f t="shared" si="4"/>
        <v>0</v>
      </c>
      <c r="BN22" s="207">
        <f t="shared" si="4"/>
        <v>0</v>
      </c>
      <c r="BO22" s="207">
        <f t="shared" si="4"/>
        <v>0</v>
      </c>
      <c r="BP22" s="207">
        <f t="shared" si="4"/>
        <v>0</v>
      </c>
      <c r="BQ22" s="207">
        <f t="shared" si="4"/>
        <v>0</v>
      </c>
      <c r="BR22" s="207">
        <f t="shared" si="4"/>
        <v>0</v>
      </c>
      <c r="BS22" s="207">
        <f t="shared" si="4"/>
        <v>0</v>
      </c>
      <c r="BT22" s="207">
        <f t="shared" si="4"/>
        <v>0</v>
      </c>
      <c r="BU22" s="207">
        <f t="shared" si="4"/>
        <v>0</v>
      </c>
      <c r="BV22" s="207">
        <f t="shared" si="4"/>
        <v>0</v>
      </c>
      <c r="BW22" s="207">
        <f t="shared" si="4"/>
        <v>0</v>
      </c>
      <c r="BX22" s="207">
        <f t="shared" ref="BX22:EI22" si="5">SUM(BX5:BX21)</f>
        <v>0</v>
      </c>
      <c r="BY22" s="207">
        <f t="shared" si="5"/>
        <v>0</v>
      </c>
      <c r="BZ22" s="207">
        <f t="shared" si="5"/>
        <v>0</v>
      </c>
      <c r="CA22" s="207">
        <f t="shared" si="5"/>
        <v>0</v>
      </c>
      <c r="CB22" s="207">
        <f t="shared" si="5"/>
        <v>0</v>
      </c>
      <c r="CC22" s="207">
        <f t="shared" si="5"/>
        <v>0</v>
      </c>
      <c r="CD22" s="207">
        <f t="shared" si="5"/>
        <v>0</v>
      </c>
      <c r="CE22" s="207">
        <f t="shared" si="5"/>
        <v>0</v>
      </c>
      <c r="CF22" s="207">
        <f t="shared" si="5"/>
        <v>0</v>
      </c>
      <c r="CG22" s="207">
        <f t="shared" si="5"/>
        <v>0</v>
      </c>
      <c r="CH22" s="207">
        <f t="shared" si="5"/>
        <v>0</v>
      </c>
      <c r="CI22" s="207">
        <f t="shared" si="5"/>
        <v>0</v>
      </c>
      <c r="CJ22" s="207">
        <f t="shared" si="5"/>
        <v>0</v>
      </c>
      <c r="CK22" s="207">
        <f t="shared" si="5"/>
        <v>0</v>
      </c>
      <c r="CL22" s="207">
        <f t="shared" si="5"/>
        <v>0</v>
      </c>
      <c r="CM22" s="207">
        <f t="shared" si="5"/>
        <v>0</v>
      </c>
      <c r="CN22" s="207">
        <f t="shared" si="5"/>
        <v>0</v>
      </c>
      <c r="CO22" s="207">
        <f t="shared" si="5"/>
        <v>0</v>
      </c>
      <c r="CP22" s="207">
        <f t="shared" si="5"/>
        <v>0</v>
      </c>
      <c r="CQ22" s="207">
        <f t="shared" si="5"/>
        <v>0</v>
      </c>
      <c r="CR22" s="207">
        <f t="shared" si="5"/>
        <v>0</v>
      </c>
      <c r="CS22" s="207">
        <f t="shared" si="5"/>
        <v>0</v>
      </c>
      <c r="CT22" s="207">
        <f t="shared" si="5"/>
        <v>0</v>
      </c>
      <c r="CU22" s="207">
        <f t="shared" si="5"/>
        <v>0</v>
      </c>
      <c r="CV22" s="207">
        <f t="shared" si="5"/>
        <v>0</v>
      </c>
      <c r="CW22" s="207">
        <f t="shared" si="5"/>
        <v>0</v>
      </c>
      <c r="CX22" s="207">
        <f t="shared" si="5"/>
        <v>0</v>
      </c>
      <c r="CY22" s="207">
        <f t="shared" si="5"/>
        <v>0</v>
      </c>
      <c r="CZ22" s="207">
        <f t="shared" si="5"/>
        <v>0</v>
      </c>
      <c r="DA22" s="207">
        <f t="shared" si="5"/>
        <v>0</v>
      </c>
      <c r="DB22" s="207">
        <f t="shared" si="5"/>
        <v>0</v>
      </c>
      <c r="DC22" s="207">
        <f t="shared" si="5"/>
        <v>0</v>
      </c>
      <c r="DD22" s="207">
        <f t="shared" si="5"/>
        <v>0</v>
      </c>
      <c r="DE22" s="207">
        <f t="shared" si="5"/>
        <v>0</v>
      </c>
      <c r="DF22" s="207">
        <f t="shared" si="5"/>
        <v>0</v>
      </c>
      <c r="DG22" s="207">
        <f t="shared" si="5"/>
        <v>0</v>
      </c>
      <c r="DH22" s="207">
        <f t="shared" si="5"/>
        <v>0</v>
      </c>
      <c r="DI22" s="207">
        <f t="shared" si="5"/>
        <v>0</v>
      </c>
      <c r="DJ22" s="207">
        <f t="shared" si="5"/>
        <v>0</v>
      </c>
      <c r="DK22" s="207">
        <f t="shared" si="5"/>
        <v>0</v>
      </c>
      <c r="DL22" s="207">
        <f t="shared" si="5"/>
        <v>0</v>
      </c>
      <c r="DM22" s="207">
        <f t="shared" si="5"/>
        <v>0</v>
      </c>
      <c r="DN22" s="207">
        <f t="shared" si="5"/>
        <v>0</v>
      </c>
      <c r="DO22" s="207">
        <f t="shared" si="5"/>
        <v>0</v>
      </c>
      <c r="DP22" s="207">
        <f t="shared" si="5"/>
        <v>0</v>
      </c>
      <c r="DQ22" s="207">
        <f t="shared" si="5"/>
        <v>0</v>
      </c>
      <c r="DR22" s="207">
        <f t="shared" si="5"/>
        <v>0</v>
      </c>
      <c r="DS22" s="207">
        <f t="shared" si="5"/>
        <v>0</v>
      </c>
      <c r="DT22" s="207">
        <f t="shared" si="5"/>
        <v>0</v>
      </c>
      <c r="DU22" s="207">
        <f t="shared" si="5"/>
        <v>0</v>
      </c>
      <c r="DV22" s="207">
        <f t="shared" si="5"/>
        <v>0</v>
      </c>
      <c r="DW22" s="207">
        <f t="shared" si="5"/>
        <v>0</v>
      </c>
      <c r="DX22" s="207">
        <f t="shared" si="5"/>
        <v>0</v>
      </c>
      <c r="DY22" s="207">
        <f t="shared" si="5"/>
        <v>0</v>
      </c>
      <c r="DZ22" s="207">
        <f t="shared" si="5"/>
        <v>0</v>
      </c>
      <c r="EA22" s="207">
        <f t="shared" si="5"/>
        <v>0</v>
      </c>
      <c r="EB22" s="207">
        <f t="shared" si="5"/>
        <v>0</v>
      </c>
      <c r="EC22" s="207">
        <f t="shared" si="5"/>
        <v>0</v>
      </c>
      <c r="ED22" s="207">
        <f t="shared" si="5"/>
        <v>0</v>
      </c>
      <c r="EE22" s="207">
        <f t="shared" si="5"/>
        <v>0</v>
      </c>
      <c r="EF22" s="207">
        <f t="shared" si="5"/>
        <v>0</v>
      </c>
      <c r="EG22" s="207">
        <f t="shared" si="5"/>
        <v>0</v>
      </c>
      <c r="EH22" s="207">
        <f t="shared" si="5"/>
        <v>0</v>
      </c>
      <c r="EI22" s="207">
        <f t="shared" si="5"/>
        <v>0</v>
      </c>
      <c r="EJ22" s="207">
        <f t="shared" ref="EJ22:GM22" si="6">SUM(EJ5:EJ21)</f>
        <v>0</v>
      </c>
      <c r="EK22" s="207">
        <f t="shared" si="6"/>
        <v>0</v>
      </c>
      <c r="EL22" s="207">
        <f t="shared" si="6"/>
        <v>0</v>
      </c>
      <c r="EM22" s="207">
        <f t="shared" si="6"/>
        <v>0</v>
      </c>
      <c r="EN22" s="207">
        <f t="shared" si="6"/>
        <v>0</v>
      </c>
      <c r="EO22" s="207">
        <f t="shared" si="6"/>
        <v>0</v>
      </c>
      <c r="EP22" s="207">
        <f t="shared" si="6"/>
        <v>0</v>
      </c>
      <c r="EQ22" s="207">
        <f t="shared" si="6"/>
        <v>0</v>
      </c>
      <c r="ER22" s="207">
        <f t="shared" si="6"/>
        <v>0</v>
      </c>
      <c r="ES22" s="207">
        <f t="shared" si="6"/>
        <v>0</v>
      </c>
      <c r="ET22" s="207">
        <f t="shared" si="6"/>
        <v>0</v>
      </c>
      <c r="EU22" s="207">
        <f t="shared" si="6"/>
        <v>0</v>
      </c>
      <c r="EV22" s="207">
        <f t="shared" si="6"/>
        <v>0</v>
      </c>
      <c r="EW22" s="207">
        <f t="shared" si="6"/>
        <v>0</v>
      </c>
      <c r="EX22" s="207">
        <f t="shared" si="6"/>
        <v>0</v>
      </c>
      <c r="EY22" s="207">
        <f t="shared" si="6"/>
        <v>0</v>
      </c>
      <c r="EZ22" s="207">
        <f t="shared" si="6"/>
        <v>0</v>
      </c>
      <c r="FA22" s="207">
        <f t="shared" si="6"/>
        <v>0</v>
      </c>
      <c r="FB22" s="207">
        <f t="shared" si="6"/>
        <v>0</v>
      </c>
      <c r="FC22" s="207">
        <f t="shared" si="6"/>
        <v>0</v>
      </c>
      <c r="FD22" s="207">
        <f t="shared" si="6"/>
        <v>0</v>
      </c>
      <c r="FE22" s="207">
        <f t="shared" si="6"/>
        <v>0</v>
      </c>
      <c r="FF22" s="207">
        <f t="shared" si="6"/>
        <v>0</v>
      </c>
      <c r="FG22" s="207">
        <f t="shared" si="6"/>
        <v>0</v>
      </c>
      <c r="FH22" s="207">
        <f t="shared" si="6"/>
        <v>0</v>
      </c>
      <c r="FI22" s="207">
        <f t="shared" si="6"/>
        <v>0</v>
      </c>
      <c r="FJ22" s="207">
        <f t="shared" si="6"/>
        <v>0</v>
      </c>
      <c r="FK22" s="207">
        <f t="shared" si="6"/>
        <v>0</v>
      </c>
      <c r="FL22" s="207">
        <f t="shared" si="6"/>
        <v>0</v>
      </c>
      <c r="FM22" s="207">
        <f t="shared" si="6"/>
        <v>0</v>
      </c>
      <c r="FN22" s="207">
        <f t="shared" si="6"/>
        <v>0</v>
      </c>
      <c r="FO22" s="207">
        <f t="shared" si="6"/>
        <v>0</v>
      </c>
      <c r="FP22" s="207">
        <f t="shared" si="6"/>
        <v>0</v>
      </c>
      <c r="FQ22" s="207">
        <f t="shared" si="6"/>
        <v>0</v>
      </c>
      <c r="FR22" s="207">
        <f t="shared" si="6"/>
        <v>0</v>
      </c>
      <c r="FS22" s="207">
        <f t="shared" si="6"/>
        <v>0</v>
      </c>
      <c r="FT22" s="207">
        <f t="shared" si="6"/>
        <v>0</v>
      </c>
      <c r="FU22" s="207">
        <f t="shared" si="6"/>
        <v>0</v>
      </c>
      <c r="FV22" s="207">
        <f t="shared" si="6"/>
        <v>0</v>
      </c>
      <c r="FW22" s="207">
        <f t="shared" si="6"/>
        <v>0</v>
      </c>
      <c r="FX22" s="207">
        <f t="shared" si="6"/>
        <v>0</v>
      </c>
      <c r="FY22" s="207">
        <f t="shared" si="6"/>
        <v>0</v>
      </c>
      <c r="FZ22" s="207">
        <f t="shared" si="6"/>
        <v>0</v>
      </c>
      <c r="GA22" s="207">
        <f t="shared" si="6"/>
        <v>0</v>
      </c>
      <c r="GB22" s="207">
        <f t="shared" si="6"/>
        <v>0</v>
      </c>
      <c r="GC22" s="207">
        <f t="shared" si="6"/>
        <v>0</v>
      </c>
      <c r="GD22" s="207">
        <f t="shared" si="6"/>
        <v>0</v>
      </c>
      <c r="GE22" s="207">
        <f t="shared" si="6"/>
        <v>0</v>
      </c>
      <c r="GF22" s="207">
        <f t="shared" si="6"/>
        <v>0</v>
      </c>
      <c r="GG22" s="207">
        <f t="shared" si="6"/>
        <v>0</v>
      </c>
      <c r="GH22" s="207">
        <f t="shared" si="6"/>
        <v>0</v>
      </c>
      <c r="GI22" s="207">
        <f t="shared" si="6"/>
        <v>0</v>
      </c>
      <c r="GJ22" s="207">
        <f t="shared" si="6"/>
        <v>0</v>
      </c>
      <c r="GK22" s="207">
        <f t="shared" si="6"/>
        <v>0</v>
      </c>
      <c r="GL22" s="207">
        <f t="shared" si="6"/>
        <v>0</v>
      </c>
      <c r="GM22" s="207">
        <f t="shared" si="6"/>
        <v>0</v>
      </c>
      <c r="GN22" s="207">
        <f>SUM(GN5:GN21)</f>
        <v>0</v>
      </c>
    </row>
    <row r="23" spans="1:196" x14ac:dyDescent="0.2">
      <c r="A23" s="27"/>
      <c r="B23" s="27"/>
      <c r="C23" s="27"/>
      <c r="D23" s="10"/>
      <c r="E23" s="10"/>
      <c r="F23" s="10"/>
      <c r="G23" s="18"/>
      <c r="H23" s="18"/>
      <c r="I23" s="10"/>
      <c r="J23" s="10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</row>
    <row r="24" spans="1:196" x14ac:dyDescent="0.2">
      <c r="A24" s="27"/>
      <c r="B24" s="27"/>
      <c r="C24" s="27"/>
      <c r="D24" s="10"/>
      <c r="E24" s="10"/>
      <c r="F24" s="10"/>
      <c r="G24" s="18"/>
      <c r="H24" s="18"/>
      <c r="I24" s="10"/>
      <c r="J24" s="10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07"/>
      <c r="FC24" s="207"/>
      <c r="FD24" s="207"/>
      <c r="FE24" s="207"/>
      <c r="FF24" s="207"/>
      <c r="FG24" s="207"/>
      <c r="FH24" s="207"/>
      <c r="FI24" s="207"/>
      <c r="FJ24" s="207"/>
      <c r="FK24" s="207"/>
      <c r="FL24" s="207"/>
      <c r="FM24" s="207"/>
      <c r="FN24" s="207"/>
      <c r="FO24" s="207"/>
      <c r="FP24" s="207"/>
      <c r="FQ24" s="207"/>
      <c r="FR24" s="207"/>
      <c r="FS24" s="207"/>
      <c r="FT24" s="207"/>
      <c r="FU24" s="207"/>
      <c r="FV24" s="207"/>
      <c r="FW24" s="207"/>
      <c r="FX24" s="207"/>
      <c r="FY24" s="207"/>
      <c r="FZ24" s="207"/>
      <c r="GA24" s="207"/>
      <c r="GB24" s="207"/>
      <c r="GC24" s="207"/>
      <c r="GD24" s="207"/>
      <c r="GE24" s="207"/>
      <c r="GF24" s="207"/>
      <c r="GG24" s="207"/>
      <c r="GH24" s="207"/>
      <c r="GI24" s="207"/>
      <c r="GJ24" s="207"/>
      <c r="GK24" s="207"/>
      <c r="GL24" s="207"/>
      <c r="GM24" s="207"/>
      <c r="GN24" s="207"/>
    </row>
    <row r="25" spans="1:196" x14ac:dyDescent="0.2">
      <c r="A25" s="27"/>
      <c r="B25" s="27"/>
      <c r="C25" s="27"/>
      <c r="D25" s="10"/>
      <c r="E25" s="10"/>
      <c r="F25" s="10"/>
      <c r="G25" s="18"/>
      <c r="H25" s="18"/>
      <c r="I25" s="10"/>
      <c r="J25" s="10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7"/>
      <c r="FG25" s="207"/>
      <c r="FH25" s="207"/>
      <c r="FI25" s="207"/>
      <c r="FJ25" s="207"/>
      <c r="FK25" s="207"/>
      <c r="FL25" s="207"/>
      <c r="FM25" s="207"/>
      <c r="FN25" s="207"/>
      <c r="FO25" s="207"/>
      <c r="FP25" s="207"/>
      <c r="FQ25" s="207"/>
      <c r="FR25" s="207"/>
      <c r="FS25" s="207"/>
      <c r="FT25" s="207"/>
      <c r="FU25" s="207"/>
      <c r="FV25" s="207"/>
      <c r="FW25" s="207"/>
      <c r="FX25" s="207"/>
      <c r="FY25" s="207"/>
      <c r="FZ25" s="207"/>
      <c r="GA25" s="207"/>
      <c r="GB25" s="207"/>
      <c r="GC25" s="207"/>
      <c r="GD25" s="207"/>
      <c r="GE25" s="207"/>
      <c r="GF25" s="207"/>
      <c r="GG25" s="207"/>
      <c r="GH25" s="207"/>
      <c r="GI25" s="207"/>
      <c r="GJ25" s="207"/>
      <c r="GK25" s="207"/>
      <c r="GL25" s="207"/>
      <c r="GM25" s="207"/>
      <c r="GN25" s="207"/>
    </row>
    <row r="26" spans="1:196" x14ac:dyDescent="0.2">
      <c r="A26" s="27"/>
      <c r="B26" s="27"/>
      <c r="C26" s="27"/>
      <c r="D26" s="10"/>
      <c r="E26" s="10"/>
      <c r="F26" s="10"/>
      <c r="G26" s="18"/>
      <c r="H26" s="18"/>
      <c r="I26" s="10"/>
      <c r="J26" s="10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7"/>
      <c r="FD26" s="207"/>
      <c r="FE26" s="207"/>
      <c r="FF26" s="207"/>
      <c r="FG26" s="207"/>
      <c r="FH26" s="207"/>
      <c r="FI26" s="207"/>
      <c r="FJ26" s="207"/>
      <c r="FK26" s="207"/>
      <c r="FL26" s="207"/>
      <c r="FM26" s="207"/>
      <c r="FN26" s="207"/>
      <c r="FO26" s="207"/>
      <c r="FP26" s="207"/>
      <c r="FQ26" s="207"/>
      <c r="FR26" s="207"/>
      <c r="FS26" s="207"/>
      <c r="FT26" s="207"/>
      <c r="FU26" s="207"/>
      <c r="FV26" s="207"/>
      <c r="FW26" s="207"/>
      <c r="FX26" s="207"/>
      <c r="FY26" s="207"/>
      <c r="FZ26" s="207"/>
      <c r="GA26" s="207"/>
      <c r="GB26" s="207"/>
      <c r="GC26" s="207"/>
      <c r="GD26" s="207"/>
      <c r="GE26" s="207"/>
      <c r="GF26" s="207"/>
      <c r="GG26" s="207"/>
      <c r="GH26" s="207"/>
      <c r="GI26" s="207"/>
      <c r="GJ26" s="207"/>
      <c r="GK26" s="207"/>
      <c r="GL26" s="207"/>
      <c r="GM26" s="207"/>
      <c r="GN26" s="207"/>
    </row>
    <row r="27" spans="1:196" x14ac:dyDescent="0.2">
      <c r="A27" s="27"/>
      <c r="B27" s="27"/>
      <c r="C27" s="27"/>
      <c r="D27" s="10"/>
      <c r="E27" s="10"/>
      <c r="F27" s="10"/>
      <c r="G27" s="18"/>
      <c r="H27" s="18"/>
      <c r="I27" s="10"/>
      <c r="J27" s="10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7"/>
      <c r="FG27" s="207"/>
      <c r="FH27" s="207"/>
      <c r="FI27" s="207"/>
      <c r="FJ27" s="207"/>
      <c r="FK27" s="207"/>
      <c r="FL27" s="207"/>
      <c r="FM27" s="207"/>
      <c r="FN27" s="207"/>
      <c r="FO27" s="207"/>
      <c r="FP27" s="207"/>
      <c r="FQ27" s="207"/>
      <c r="FR27" s="207"/>
      <c r="FS27" s="207"/>
      <c r="FT27" s="207"/>
      <c r="FU27" s="207"/>
      <c r="FV27" s="207"/>
      <c r="FW27" s="207"/>
      <c r="FX27" s="207"/>
      <c r="FY27" s="207"/>
      <c r="FZ27" s="207"/>
      <c r="GA27" s="207"/>
      <c r="GB27" s="207"/>
      <c r="GC27" s="207"/>
      <c r="GD27" s="207"/>
      <c r="GE27" s="207"/>
      <c r="GF27" s="207"/>
      <c r="GG27" s="207"/>
      <c r="GH27" s="207"/>
      <c r="GI27" s="207"/>
      <c r="GJ27" s="207"/>
      <c r="GK27" s="207"/>
      <c r="GL27" s="207"/>
      <c r="GM27" s="207"/>
      <c r="GN27" s="207"/>
    </row>
    <row r="28" spans="1:196" x14ac:dyDescent="0.2">
      <c r="A28" s="27"/>
      <c r="B28" s="27"/>
      <c r="C28" s="27"/>
      <c r="D28" s="10"/>
      <c r="E28" s="10"/>
      <c r="F28" s="10"/>
      <c r="G28" s="18"/>
      <c r="H28" s="18"/>
      <c r="I28" s="10"/>
      <c r="J28" s="10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7"/>
      <c r="FE28" s="207"/>
      <c r="FF28" s="207"/>
      <c r="FG28" s="207"/>
      <c r="FH28" s="207"/>
      <c r="FI28" s="207"/>
      <c r="FJ28" s="207"/>
      <c r="FK28" s="207"/>
      <c r="FL28" s="207"/>
      <c r="FM28" s="207"/>
      <c r="FN28" s="207"/>
      <c r="FO28" s="207"/>
      <c r="FP28" s="207"/>
      <c r="FQ28" s="207"/>
      <c r="FR28" s="207"/>
      <c r="FS28" s="207"/>
      <c r="FT28" s="207"/>
      <c r="FU28" s="207"/>
      <c r="FV28" s="207"/>
      <c r="FW28" s="207"/>
      <c r="FX28" s="207"/>
      <c r="FY28" s="207"/>
      <c r="FZ28" s="207"/>
      <c r="GA28" s="207"/>
      <c r="GB28" s="207"/>
      <c r="GC28" s="207"/>
      <c r="GD28" s="207"/>
      <c r="GE28" s="207"/>
      <c r="GF28" s="207"/>
      <c r="GG28" s="207"/>
      <c r="GH28" s="207"/>
      <c r="GI28" s="207"/>
      <c r="GJ28" s="207"/>
      <c r="GK28" s="207"/>
      <c r="GL28" s="207"/>
      <c r="GM28" s="207"/>
      <c r="GN28" s="207"/>
    </row>
    <row r="29" spans="1:196" x14ac:dyDescent="0.2">
      <c r="A29" s="27"/>
      <c r="B29" s="27"/>
      <c r="C29" s="27"/>
      <c r="D29" s="10"/>
      <c r="E29" s="10"/>
      <c r="F29" s="10"/>
      <c r="G29" s="18"/>
      <c r="H29" s="18"/>
      <c r="I29" s="10"/>
      <c r="J29" s="10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7"/>
      <c r="FE29" s="207"/>
      <c r="FF29" s="207"/>
      <c r="FG29" s="207"/>
      <c r="FH29" s="207"/>
      <c r="FI29" s="207"/>
      <c r="FJ29" s="207"/>
      <c r="FK29" s="207"/>
      <c r="FL29" s="207"/>
      <c r="FM29" s="207"/>
      <c r="FN29" s="207"/>
      <c r="FO29" s="207"/>
      <c r="FP29" s="207"/>
      <c r="FQ29" s="207"/>
      <c r="FR29" s="207"/>
      <c r="FS29" s="207"/>
      <c r="FT29" s="207"/>
      <c r="FU29" s="207"/>
      <c r="FV29" s="207"/>
      <c r="FW29" s="207"/>
      <c r="FX29" s="207"/>
      <c r="FY29" s="207"/>
      <c r="FZ29" s="207"/>
      <c r="GA29" s="207"/>
      <c r="GB29" s="207"/>
      <c r="GC29" s="207"/>
      <c r="GD29" s="207"/>
      <c r="GE29" s="207"/>
      <c r="GF29" s="207"/>
      <c r="GG29" s="207"/>
      <c r="GH29" s="207"/>
      <c r="GI29" s="207"/>
      <c r="GJ29" s="207"/>
      <c r="GK29" s="207"/>
      <c r="GL29" s="207"/>
      <c r="GM29" s="207"/>
      <c r="GN29" s="207"/>
    </row>
    <row r="30" spans="1:196" x14ac:dyDescent="0.2">
      <c r="A30" s="27"/>
      <c r="B30" s="27"/>
      <c r="C30" s="27"/>
      <c r="D30" s="10"/>
      <c r="E30" s="10"/>
      <c r="F30" s="10"/>
      <c r="G30" s="18"/>
      <c r="H30" s="18"/>
      <c r="I30" s="10"/>
      <c r="J30" s="10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7"/>
      <c r="FE30" s="207"/>
      <c r="FF30" s="207"/>
      <c r="FG30" s="207"/>
      <c r="FH30" s="207"/>
      <c r="FI30" s="207"/>
      <c r="FJ30" s="207"/>
      <c r="FK30" s="207"/>
      <c r="FL30" s="207"/>
      <c r="FM30" s="207"/>
      <c r="FN30" s="207"/>
      <c r="FO30" s="207"/>
      <c r="FP30" s="207"/>
      <c r="FQ30" s="207"/>
      <c r="FR30" s="207"/>
      <c r="FS30" s="207"/>
      <c r="FT30" s="207"/>
      <c r="FU30" s="207"/>
      <c r="FV30" s="207"/>
      <c r="FW30" s="207"/>
      <c r="FX30" s="207"/>
      <c r="FY30" s="207"/>
      <c r="FZ30" s="207"/>
      <c r="GA30" s="207"/>
      <c r="GB30" s="207"/>
      <c r="GC30" s="207"/>
      <c r="GD30" s="207"/>
      <c r="GE30" s="207"/>
      <c r="GF30" s="207"/>
      <c r="GG30" s="207"/>
      <c r="GH30" s="207"/>
      <c r="GI30" s="207"/>
      <c r="GJ30" s="207"/>
      <c r="GK30" s="207"/>
      <c r="GL30" s="207"/>
      <c r="GM30" s="207"/>
      <c r="GN30" s="207"/>
    </row>
    <row r="31" spans="1:196" x14ac:dyDescent="0.2">
      <c r="A31" s="27"/>
      <c r="B31" s="27"/>
      <c r="C31" s="27"/>
      <c r="D31" s="10"/>
      <c r="E31" s="10"/>
      <c r="F31" s="10"/>
      <c r="G31" s="18"/>
      <c r="H31" s="18"/>
      <c r="I31" s="10"/>
      <c r="J31" s="10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7"/>
      <c r="FG31" s="207"/>
      <c r="FH31" s="207"/>
      <c r="FI31" s="207"/>
      <c r="FJ31" s="207"/>
      <c r="FK31" s="207"/>
      <c r="FL31" s="207"/>
      <c r="FM31" s="207"/>
      <c r="FN31" s="207"/>
      <c r="FO31" s="207"/>
      <c r="FP31" s="207"/>
      <c r="FQ31" s="207"/>
      <c r="FR31" s="207"/>
      <c r="FS31" s="207"/>
      <c r="FT31" s="207"/>
      <c r="FU31" s="207"/>
      <c r="FV31" s="207"/>
      <c r="FW31" s="207"/>
      <c r="FX31" s="207"/>
      <c r="FY31" s="207"/>
      <c r="FZ31" s="207"/>
      <c r="GA31" s="207"/>
      <c r="GB31" s="207"/>
      <c r="GC31" s="207"/>
      <c r="GD31" s="207"/>
      <c r="GE31" s="207"/>
      <c r="GF31" s="207"/>
      <c r="GG31" s="207"/>
      <c r="GH31" s="207"/>
      <c r="GI31" s="207"/>
      <c r="GJ31" s="207"/>
      <c r="GK31" s="207"/>
      <c r="GL31" s="207"/>
      <c r="GM31" s="207"/>
      <c r="GN31" s="207"/>
    </row>
    <row r="32" spans="1:196" x14ac:dyDescent="0.2">
      <c r="A32" s="27"/>
      <c r="B32" s="27"/>
      <c r="C32" s="27"/>
      <c r="D32" s="10"/>
      <c r="E32" s="10"/>
      <c r="F32" s="10"/>
      <c r="G32" s="18"/>
      <c r="H32" s="18"/>
      <c r="I32" s="10"/>
      <c r="J32" s="10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7"/>
      <c r="FE32" s="207"/>
      <c r="FF32" s="207"/>
      <c r="FG32" s="207"/>
      <c r="FH32" s="207"/>
      <c r="FI32" s="207"/>
      <c r="FJ32" s="207"/>
      <c r="FK32" s="207"/>
      <c r="FL32" s="207"/>
      <c r="FM32" s="207"/>
      <c r="FN32" s="207"/>
      <c r="FO32" s="207"/>
      <c r="FP32" s="207"/>
      <c r="FQ32" s="207"/>
      <c r="FR32" s="207"/>
      <c r="FS32" s="207"/>
      <c r="FT32" s="207"/>
      <c r="FU32" s="207"/>
      <c r="FV32" s="207"/>
      <c r="FW32" s="207"/>
      <c r="FX32" s="207"/>
      <c r="FY32" s="207"/>
      <c r="FZ32" s="207"/>
      <c r="GA32" s="207"/>
      <c r="GB32" s="207"/>
      <c r="GC32" s="207"/>
      <c r="GD32" s="207"/>
      <c r="GE32" s="207"/>
      <c r="GF32" s="207"/>
      <c r="GG32" s="207"/>
      <c r="GH32" s="207"/>
      <c r="GI32" s="207"/>
      <c r="GJ32" s="207"/>
      <c r="GK32" s="207"/>
      <c r="GL32" s="207"/>
      <c r="GM32" s="207"/>
      <c r="GN32" s="207"/>
    </row>
    <row r="33" spans="1:196" x14ac:dyDescent="0.2">
      <c r="A33" s="27"/>
      <c r="B33" s="27"/>
      <c r="C33" s="27"/>
      <c r="D33" s="10"/>
      <c r="E33" s="10"/>
      <c r="F33" s="10"/>
      <c r="G33" s="18"/>
      <c r="H33" s="18"/>
      <c r="I33" s="10"/>
      <c r="J33" s="10"/>
      <c r="K33" s="10"/>
      <c r="L33" s="11"/>
      <c r="M33" s="11"/>
      <c r="N33" s="11"/>
      <c r="O33" s="11"/>
      <c r="P33" s="11"/>
    </row>
    <row r="34" spans="1:196" x14ac:dyDescent="0.2">
      <c r="A34" s="27"/>
      <c r="B34" s="27"/>
      <c r="C34" s="27"/>
      <c r="D34" s="10"/>
      <c r="E34" s="10"/>
      <c r="F34" s="10"/>
      <c r="G34" s="18"/>
      <c r="H34" s="18"/>
      <c r="I34" s="10"/>
      <c r="J34" s="10"/>
      <c r="K34" s="607" t="s">
        <v>290</v>
      </c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  <c r="Y34" s="607"/>
      <c r="Z34" s="607"/>
      <c r="AA34" s="607"/>
      <c r="AB34" s="607"/>
      <c r="AC34" s="607"/>
      <c r="AD34" s="607"/>
      <c r="AE34" s="607"/>
      <c r="AF34" s="607"/>
      <c r="AG34" s="607"/>
      <c r="AH34" s="607"/>
      <c r="AI34" s="607"/>
      <c r="AJ34" s="607"/>
      <c r="AK34" s="607"/>
      <c r="AL34" s="607"/>
      <c r="AM34" s="607"/>
      <c r="AN34" s="607"/>
      <c r="AO34" s="607"/>
      <c r="AP34" s="607"/>
      <c r="AQ34" s="607"/>
      <c r="AR34" s="607"/>
      <c r="AS34" s="607"/>
      <c r="AT34" s="607"/>
      <c r="AU34" s="607"/>
      <c r="AV34" s="607"/>
      <c r="AW34" s="607"/>
      <c r="AX34" s="607"/>
      <c r="AY34" s="607"/>
      <c r="AZ34" s="607"/>
      <c r="BA34" s="607"/>
      <c r="BB34" s="607"/>
      <c r="BC34" s="607"/>
      <c r="BD34" s="607"/>
      <c r="BE34" s="607"/>
      <c r="BF34" s="607"/>
      <c r="BG34" s="607"/>
      <c r="BH34" s="607"/>
      <c r="BI34" s="607"/>
      <c r="BJ34" s="607"/>
      <c r="BK34" s="607"/>
      <c r="BL34" s="607"/>
      <c r="BM34" s="607"/>
      <c r="BN34" s="607"/>
      <c r="BO34" s="607"/>
      <c r="BP34" s="607"/>
      <c r="BQ34" s="607"/>
      <c r="BR34" s="607"/>
      <c r="BS34" s="607"/>
      <c r="BT34" s="607"/>
      <c r="BU34" s="607"/>
      <c r="BV34" s="607"/>
      <c r="BW34" s="607"/>
      <c r="BX34" s="607"/>
      <c r="BY34" s="607"/>
      <c r="BZ34" s="607"/>
      <c r="CA34" s="607"/>
      <c r="CB34" s="607"/>
      <c r="CC34" s="607"/>
      <c r="CD34" s="607"/>
      <c r="CE34" s="607"/>
      <c r="CF34" s="607"/>
      <c r="CG34" s="607"/>
      <c r="CH34" s="607"/>
      <c r="CI34" s="607"/>
      <c r="CJ34" s="607"/>
      <c r="CK34" s="607"/>
      <c r="CL34" s="607"/>
      <c r="CM34" s="607"/>
      <c r="CN34" s="607"/>
      <c r="CO34" s="607"/>
      <c r="CP34" s="607"/>
      <c r="CQ34" s="607"/>
      <c r="CR34" s="607"/>
      <c r="CS34" s="607"/>
      <c r="CT34" s="607"/>
      <c r="CU34" s="607"/>
      <c r="CV34" s="607"/>
      <c r="CW34" s="607"/>
      <c r="CX34" s="607"/>
      <c r="CY34" s="607"/>
      <c r="CZ34" s="607"/>
      <c r="DA34" s="607"/>
      <c r="DB34" s="607"/>
      <c r="DC34" s="607"/>
      <c r="DD34" s="607"/>
      <c r="DE34" s="607"/>
      <c r="DF34" s="607"/>
      <c r="DG34" s="607"/>
      <c r="DH34" s="607"/>
      <c r="DI34" s="607"/>
      <c r="DJ34" s="607"/>
      <c r="DK34" s="607"/>
      <c r="DL34" s="607"/>
      <c r="DM34" s="607"/>
      <c r="DN34" s="607"/>
      <c r="DO34" s="607"/>
      <c r="DP34" s="607"/>
      <c r="DQ34" s="607"/>
      <c r="DR34" s="607"/>
      <c r="DS34" s="607"/>
      <c r="DT34" s="607"/>
      <c r="DU34" s="607"/>
      <c r="DV34" s="607"/>
      <c r="DW34" s="607"/>
      <c r="DX34" s="607"/>
      <c r="DY34" s="607"/>
      <c r="DZ34" s="607"/>
      <c r="EA34" s="607"/>
      <c r="EB34" s="607"/>
      <c r="EC34" s="607"/>
      <c r="ED34" s="607"/>
      <c r="EE34" s="607"/>
      <c r="EF34" s="607"/>
      <c r="EG34" s="607"/>
      <c r="EH34" s="607"/>
      <c r="EI34" s="607"/>
      <c r="EJ34" s="607"/>
      <c r="EK34" s="607"/>
      <c r="EL34" s="607"/>
      <c r="EM34" s="607"/>
      <c r="EN34" s="607"/>
      <c r="EO34" s="607"/>
      <c r="EP34" s="607"/>
      <c r="EQ34" s="607"/>
      <c r="ER34" s="607"/>
      <c r="ES34" s="607"/>
      <c r="ET34" s="607"/>
      <c r="EU34" s="607"/>
      <c r="EV34" s="607"/>
      <c r="EW34" s="607"/>
      <c r="EX34" s="607"/>
      <c r="EY34" s="607"/>
      <c r="EZ34" s="607"/>
      <c r="FA34" s="607"/>
      <c r="FB34" s="607"/>
      <c r="FC34" s="607"/>
      <c r="FD34" s="607"/>
      <c r="FE34" s="607"/>
      <c r="FF34" s="607"/>
      <c r="FG34" s="607"/>
      <c r="FH34" s="607"/>
      <c r="FI34" s="607"/>
      <c r="FJ34" s="607"/>
      <c r="FK34" s="607"/>
      <c r="FL34" s="607"/>
      <c r="FM34" s="607"/>
      <c r="FN34" s="607"/>
      <c r="FO34" s="607"/>
      <c r="FP34" s="607"/>
      <c r="FQ34" s="607"/>
      <c r="FR34" s="607"/>
      <c r="FS34" s="607"/>
      <c r="FT34" s="607"/>
      <c r="FU34" s="607"/>
      <c r="FV34" s="607"/>
      <c r="FW34" s="607"/>
      <c r="FX34" s="607"/>
      <c r="FY34" s="607"/>
      <c r="FZ34" s="607"/>
      <c r="GA34" s="607"/>
      <c r="GB34" s="607"/>
      <c r="GC34" s="607"/>
      <c r="GD34" s="607"/>
      <c r="GE34" s="607"/>
      <c r="GF34" s="607"/>
      <c r="GG34" s="607"/>
      <c r="GH34" s="607"/>
      <c r="GI34" s="607"/>
      <c r="GJ34" s="607"/>
      <c r="GK34" s="607"/>
      <c r="GL34" s="607"/>
      <c r="GM34" s="607"/>
      <c r="GN34" s="607"/>
    </row>
    <row r="35" spans="1:196" ht="51" x14ac:dyDescent="0.15">
      <c r="A35" s="90" t="s">
        <v>46</v>
      </c>
      <c r="B35" s="90" t="s">
        <v>233</v>
      </c>
      <c r="C35" s="91" t="s">
        <v>109</v>
      </c>
      <c r="D35" s="92" t="s">
        <v>108</v>
      </c>
      <c r="E35" s="92" t="s">
        <v>47</v>
      </c>
      <c r="F35" s="92" t="s">
        <v>110</v>
      </c>
      <c r="G35" s="92" t="s">
        <v>111</v>
      </c>
      <c r="H35" s="92" t="s">
        <v>112</v>
      </c>
      <c r="I35" s="92" t="s">
        <v>113</v>
      </c>
      <c r="J35" s="92" t="s">
        <v>114</v>
      </c>
      <c r="K35" s="203">
        <f ca="1">TODAY()</f>
        <v>43460</v>
      </c>
      <c r="L35" s="203">
        <f ca="1">EDATE(K35,1)</f>
        <v>43491</v>
      </c>
      <c r="M35" s="203">
        <f t="shared" ref="M35" ca="1" si="7">EDATE(L35,1)</f>
        <v>43522</v>
      </c>
      <c r="N35" s="203">
        <f t="shared" ref="N35" ca="1" si="8">EDATE(M35,1)</f>
        <v>43550</v>
      </c>
      <c r="O35" s="203">
        <f t="shared" ref="O35" ca="1" si="9">EDATE(N35,1)</f>
        <v>43581</v>
      </c>
      <c r="P35" s="203">
        <f t="shared" ref="P35" ca="1" si="10">EDATE(O35,1)</f>
        <v>43611</v>
      </c>
      <c r="Q35" s="203">
        <f t="shared" ref="Q35" ca="1" si="11">EDATE(P35,1)</f>
        <v>43642</v>
      </c>
      <c r="R35" s="203">
        <f t="shared" ref="R35" ca="1" si="12">EDATE(Q35,1)</f>
        <v>43672</v>
      </c>
      <c r="S35" s="203">
        <f t="shared" ref="S35" ca="1" si="13">EDATE(R35,1)</f>
        <v>43703</v>
      </c>
      <c r="T35" s="203">
        <f t="shared" ref="T35" ca="1" si="14">EDATE(S35,1)</f>
        <v>43734</v>
      </c>
      <c r="U35" s="203">
        <f t="shared" ref="U35" ca="1" si="15">EDATE(T35,1)</f>
        <v>43764</v>
      </c>
      <c r="V35" s="203">
        <f t="shared" ref="V35" ca="1" si="16">EDATE(U35,1)</f>
        <v>43795</v>
      </c>
      <c r="W35" s="203">
        <f t="shared" ref="W35" ca="1" si="17">EDATE(V35,1)</f>
        <v>43825</v>
      </c>
      <c r="X35" s="203">
        <f t="shared" ref="X35" ca="1" si="18">EDATE(W35,1)</f>
        <v>43856</v>
      </c>
      <c r="Y35" s="203">
        <f t="shared" ref="Y35" ca="1" si="19">EDATE(X35,1)</f>
        <v>43887</v>
      </c>
      <c r="Z35" s="203">
        <f t="shared" ref="Z35" ca="1" si="20">EDATE(Y35,1)</f>
        <v>43916</v>
      </c>
      <c r="AA35" s="203">
        <f t="shared" ref="AA35" ca="1" si="21">EDATE(Z35,1)</f>
        <v>43947</v>
      </c>
      <c r="AB35" s="203">
        <f t="shared" ref="AB35" ca="1" si="22">EDATE(AA35,1)</f>
        <v>43977</v>
      </c>
      <c r="AC35" s="203">
        <f t="shared" ref="AC35" ca="1" si="23">EDATE(AB35,1)</f>
        <v>44008</v>
      </c>
      <c r="AD35" s="203">
        <f t="shared" ref="AD35" ca="1" si="24">EDATE(AC35,1)</f>
        <v>44038</v>
      </c>
      <c r="AE35" s="203">
        <f t="shared" ref="AE35" ca="1" si="25">EDATE(AD35,1)</f>
        <v>44069</v>
      </c>
      <c r="AF35" s="203">
        <f t="shared" ref="AF35" ca="1" si="26">EDATE(AE35,1)</f>
        <v>44100</v>
      </c>
      <c r="AG35" s="203">
        <f t="shared" ref="AG35" ca="1" si="27">EDATE(AF35,1)</f>
        <v>44130</v>
      </c>
      <c r="AH35" s="203">
        <f t="shared" ref="AH35" ca="1" si="28">EDATE(AG35,1)</f>
        <v>44161</v>
      </c>
      <c r="AI35" s="203">
        <f t="shared" ref="AI35" ca="1" si="29">EDATE(AH35,1)</f>
        <v>44191</v>
      </c>
      <c r="AJ35" s="203">
        <f t="shared" ref="AJ35" ca="1" si="30">EDATE(AI35,1)</f>
        <v>44222</v>
      </c>
      <c r="AK35" s="203">
        <f t="shared" ref="AK35" ca="1" si="31">EDATE(AJ35,1)</f>
        <v>44253</v>
      </c>
      <c r="AL35" s="203">
        <f t="shared" ref="AL35" ca="1" si="32">EDATE(AK35,1)</f>
        <v>44281</v>
      </c>
      <c r="AM35" s="203">
        <f t="shared" ref="AM35" ca="1" si="33">EDATE(AL35,1)</f>
        <v>44312</v>
      </c>
      <c r="AN35" s="203">
        <f t="shared" ref="AN35" ca="1" si="34">EDATE(AM35,1)</f>
        <v>44342</v>
      </c>
      <c r="AO35" s="203">
        <f t="shared" ref="AO35" ca="1" si="35">EDATE(AN35,1)</f>
        <v>44373</v>
      </c>
      <c r="AP35" s="203">
        <f t="shared" ref="AP35" ca="1" si="36">EDATE(AO35,1)</f>
        <v>44403</v>
      </c>
      <c r="AQ35" s="203">
        <f t="shared" ref="AQ35" ca="1" si="37">EDATE(AP35,1)</f>
        <v>44434</v>
      </c>
      <c r="AR35" s="203">
        <f t="shared" ref="AR35" ca="1" si="38">EDATE(AQ35,1)</f>
        <v>44465</v>
      </c>
      <c r="AS35" s="203">
        <f t="shared" ref="AS35" ca="1" si="39">EDATE(AR35,1)</f>
        <v>44495</v>
      </c>
      <c r="AT35" s="203">
        <f t="shared" ref="AT35" ca="1" si="40">EDATE(AS35,1)</f>
        <v>44526</v>
      </c>
      <c r="AU35" s="203">
        <f t="shared" ref="AU35" ca="1" si="41">EDATE(AT35,1)</f>
        <v>44556</v>
      </c>
      <c r="AV35" s="203">
        <f t="shared" ref="AV35" ca="1" si="42">EDATE(AU35,1)</f>
        <v>44587</v>
      </c>
      <c r="AW35" s="203">
        <f t="shared" ref="AW35" ca="1" si="43">EDATE(AV35,1)</f>
        <v>44618</v>
      </c>
      <c r="AX35" s="203">
        <f t="shared" ref="AX35" ca="1" si="44">EDATE(AW35,1)</f>
        <v>44646</v>
      </c>
      <c r="AY35" s="203">
        <f t="shared" ref="AY35" ca="1" si="45">EDATE(AX35,1)</f>
        <v>44677</v>
      </c>
      <c r="AZ35" s="203">
        <f t="shared" ref="AZ35" ca="1" si="46">EDATE(AY35,1)</f>
        <v>44707</v>
      </c>
      <c r="BA35" s="203">
        <f t="shared" ref="BA35" ca="1" si="47">EDATE(AZ35,1)</f>
        <v>44738</v>
      </c>
      <c r="BB35" s="203">
        <f t="shared" ref="BB35" ca="1" si="48">EDATE(BA35,1)</f>
        <v>44768</v>
      </c>
      <c r="BC35" s="203">
        <f t="shared" ref="BC35" ca="1" si="49">EDATE(BB35,1)</f>
        <v>44799</v>
      </c>
      <c r="BD35" s="203">
        <f t="shared" ref="BD35" ca="1" si="50">EDATE(BC35,1)</f>
        <v>44830</v>
      </c>
      <c r="BE35" s="203">
        <f t="shared" ref="BE35" ca="1" si="51">EDATE(BD35,1)</f>
        <v>44860</v>
      </c>
      <c r="BF35" s="203">
        <f t="shared" ref="BF35" ca="1" si="52">EDATE(BE35,1)</f>
        <v>44891</v>
      </c>
      <c r="BG35" s="203">
        <f t="shared" ref="BG35" ca="1" si="53">EDATE(BF35,1)</f>
        <v>44921</v>
      </c>
      <c r="BH35" s="203">
        <f t="shared" ref="BH35" ca="1" si="54">EDATE(BG35,1)</f>
        <v>44952</v>
      </c>
      <c r="BI35" s="203">
        <f t="shared" ref="BI35" ca="1" si="55">EDATE(BH35,1)</f>
        <v>44983</v>
      </c>
      <c r="BJ35" s="203">
        <f t="shared" ref="BJ35" ca="1" si="56">EDATE(BI35,1)</f>
        <v>45011</v>
      </c>
      <c r="BK35" s="203">
        <f t="shared" ref="BK35" ca="1" si="57">EDATE(BJ35,1)</f>
        <v>45042</v>
      </c>
      <c r="BL35" s="203">
        <f t="shared" ref="BL35" ca="1" si="58">EDATE(BK35,1)</f>
        <v>45072</v>
      </c>
      <c r="BM35" s="203">
        <f t="shared" ref="BM35" ca="1" si="59">EDATE(BL35,1)</f>
        <v>45103</v>
      </c>
      <c r="BN35" s="203">
        <f t="shared" ref="BN35" ca="1" si="60">EDATE(BM35,1)</f>
        <v>45133</v>
      </c>
      <c r="BO35" s="203">
        <f t="shared" ref="BO35" ca="1" si="61">EDATE(BN35,1)</f>
        <v>45164</v>
      </c>
      <c r="BP35" s="203">
        <f t="shared" ref="BP35" ca="1" si="62">EDATE(BO35,1)</f>
        <v>45195</v>
      </c>
      <c r="BQ35" s="203">
        <f t="shared" ref="BQ35" ca="1" si="63">EDATE(BP35,1)</f>
        <v>45225</v>
      </c>
      <c r="BR35" s="203">
        <f t="shared" ref="BR35" ca="1" si="64">EDATE(BQ35,1)</f>
        <v>45256</v>
      </c>
      <c r="BS35" s="203">
        <f t="shared" ref="BS35" ca="1" si="65">EDATE(BR35,1)</f>
        <v>45286</v>
      </c>
      <c r="BT35" s="203">
        <f t="shared" ref="BT35" ca="1" si="66">EDATE(BS35,1)</f>
        <v>45317</v>
      </c>
      <c r="BU35" s="203">
        <f t="shared" ref="BU35" ca="1" si="67">EDATE(BT35,1)</f>
        <v>45348</v>
      </c>
      <c r="BV35" s="203">
        <f t="shared" ref="BV35" ca="1" si="68">EDATE(BU35,1)</f>
        <v>45377</v>
      </c>
      <c r="BW35" s="203">
        <f t="shared" ref="BW35" ca="1" si="69">EDATE(BV35,1)</f>
        <v>45408</v>
      </c>
      <c r="BX35" s="203">
        <f t="shared" ref="BX35" ca="1" si="70">EDATE(BW35,1)</f>
        <v>45438</v>
      </c>
      <c r="BY35" s="203">
        <f t="shared" ref="BY35" ca="1" si="71">EDATE(BX35,1)</f>
        <v>45469</v>
      </c>
      <c r="BZ35" s="203">
        <f t="shared" ref="BZ35" ca="1" si="72">EDATE(BY35,1)</f>
        <v>45499</v>
      </c>
      <c r="CA35" s="203">
        <f t="shared" ref="CA35" ca="1" si="73">EDATE(BZ35,1)</f>
        <v>45530</v>
      </c>
      <c r="CB35" s="203">
        <f t="shared" ref="CB35" ca="1" si="74">EDATE(CA35,1)</f>
        <v>45561</v>
      </c>
      <c r="CC35" s="203">
        <f t="shared" ref="CC35" ca="1" si="75">EDATE(CB35,1)</f>
        <v>45591</v>
      </c>
      <c r="CD35" s="203">
        <f t="shared" ref="CD35" ca="1" si="76">EDATE(CC35,1)</f>
        <v>45622</v>
      </c>
      <c r="CE35" s="203">
        <f t="shared" ref="CE35" ca="1" si="77">EDATE(CD35,1)</f>
        <v>45652</v>
      </c>
      <c r="CF35" s="203">
        <f t="shared" ref="CF35" ca="1" si="78">EDATE(CE35,1)</f>
        <v>45683</v>
      </c>
      <c r="CG35" s="203">
        <f t="shared" ref="CG35" ca="1" si="79">EDATE(CF35,1)</f>
        <v>45714</v>
      </c>
      <c r="CH35" s="203">
        <f t="shared" ref="CH35" ca="1" si="80">EDATE(CG35,1)</f>
        <v>45742</v>
      </c>
      <c r="CI35" s="203">
        <f t="shared" ref="CI35" ca="1" si="81">EDATE(CH35,1)</f>
        <v>45773</v>
      </c>
      <c r="CJ35" s="203">
        <f t="shared" ref="CJ35" ca="1" si="82">EDATE(CI35,1)</f>
        <v>45803</v>
      </c>
      <c r="CK35" s="203">
        <f t="shared" ref="CK35" ca="1" si="83">EDATE(CJ35,1)</f>
        <v>45834</v>
      </c>
      <c r="CL35" s="203">
        <f t="shared" ref="CL35" ca="1" si="84">EDATE(CK35,1)</f>
        <v>45864</v>
      </c>
      <c r="CM35" s="203">
        <f t="shared" ref="CM35" ca="1" si="85">EDATE(CL35,1)</f>
        <v>45895</v>
      </c>
      <c r="CN35" s="203">
        <f t="shared" ref="CN35" ca="1" si="86">EDATE(CM35,1)</f>
        <v>45926</v>
      </c>
      <c r="CO35" s="203">
        <f t="shared" ref="CO35" ca="1" si="87">EDATE(CN35,1)</f>
        <v>45956</v>
      </c>
      <c r="CP35" s="203">
        <f t="shared" ref="CP35" ca="1" si="88">EDATE(CO35,1)</f>
        <v>45987</v>
      </c>
      <c r="CQ35" s="203">
        <f t="shared" ref="CQ35" ca="1" si="89">EDATE(CP35,1)</f>
        <v>46017</v>
      </c>
      <c r="CR35" s="203">
        <f t="shared" ref="CR35" ca="1" si="90">EDATE(CQ35,1)</f>
        <v>46048</v>
      </c>
      <c r="CS35" s="203">
        <f t="shared" ref="CS35" ca="1" si="91">EDATE(CR35,1)</f>
        <v>46079</v>
      </c>
      <c r="CT35" s="203">
        <f t="shared" ref="CT35" ca="1" si="92">EDATE(CS35,1)</f>
        <v>46107</v>
      </c>
      <c r="CU35" s="203">
        <f t="shared" ref="CU35" ca="1" si="93">EDATE(CT35,1)</f>
        <v>46138</v>
      </c>
      <c r="CV35" s="203">
        <f t="shared" ref="CV35" ca="1" si="94">EDATE(CU35,1)</f>
        <v>46168</v>
      </c>
      <c r="CW35" s="203">
        <f t="shared" ref="CW35" ca="1" si="95">EDATE(CV35,1)</f>
        <v>46199</v>
      </c>
      <c r="CX35" s="203">
        <f t="shared" ref="CX35" ca="1" si="96">EDATE(CW35,1)</f>
        <v>46229</v>
      </c>
      <c r="CY35" s="203">
        <f t="shared" ref="CY35" ca="1" si="97">EDATE(CX35,1)</f>
        <v>46260</v>
      </c>
      <c r="CZ35" s="203">
        <f t="shared" ref="CZ35" ca="1" si="98">EDATE(CY35,1)</f>
        <v>46291</v>
      </c>
      <c r="DA35" s="203">
        <f t="shared" ref="DA35" ca="1" si="99">EDATE(CZ35,1)</f>
        <v>46321</v>
      </c>
      <c r="DB35" s="203">
        <f t="shared" ref="DB35" ca="1" si="100">EDATE(DA35,1)</f>
        <v>46352</v>
      </c>
      <c r="DC35" s="203">
        <f t="shared" ref="DC35" ca="1" si="101">EDATE(DB35,1)</f>
        <v>46382</v>
      </c>
      <c r="DD35" s="203">
        <f t="shared" ref="DD35" ca="1" si="102">EDATE(DC35,1)</f>
        <v>46413</v>
      </c>
      <c r="DE35" s="203">
        <f t="shared" ref="DE35" ca="1" si="103">EDATE(DD35,1)</f>
        <v>46444</v>
      </c>
      <c r="DF35" s="203">
        <f t="shared" ref="DF35" ca="1" si="104">EDATE(DE35,1)</f>
        <v>46472</v>
      </c>
      <c r="DG35" s="203">
        <f t="shared" ref="DG35" ca="1" si="105">EDATE(DF35,1)</f>
        <v>46503</v>
      </c>
      <c r="DH35" s="203">
        <f t="shared" ref="DH35" ca="1" si="106">EDATE(DG35,1)</f>
        <v>46533</v>
      </c>
      <c r="DI35" s="203">
        <f t="shared" ref="DI35" ca="1" si="107">EDATE(DH35,1)</f>
        <v>46564</v>
      </c>
      <c r="DJ35" s="203">
        <f t="shared" ref="DJ35" ca="1" si="108">EDATE(DI35,1)</f>
        <v>46594</v>
      </c>
      <c r="DK35" s="203">
        <f t="shared" ref="DK35" ca="1" si="109">EDATE(DJ35,1)</f>
        <v>46625</v>
      </c>
      <c r="DL35" s="203">
        <f t="shared" ref="DL35" ca="1" si="110">EDATE(DK35,1)</f>
        <v>46656</v>
      </c>
      <c r="DM35" s="203">
        <f t="shared" ref="DM35" ca="1" si="111">EDATE(DL35,1)</f>
        <v>46686</v>
      </c>
      <c r="DN35" s="203">
        <f t="shared" ref="DN35" ca="1" si="112">EDATE(DM35,1)</f>
        <v>46717</v>
      </c>
      <c r="DO35" s="203">
        <f t="shared" ref="DO35" ca="1" si="113">EDATE(DN35,1)</f>
        <v>46747</v>
      </c>
      <c r="DP35" s="203">
        <f t="shared" ref="DP35" ca="1" si="114">EDATE(DO35,1)</f>
        <v>46778</v>
      </c>
      <c r="DQ35" s="203">
        <f t="shared" ref="DQ35" ca="1" si="115">EDATE(DP35,1)</f>
        <v>46809</v>
      </c>
      <c r="DR35" s="203">
        <f t="shared" ref="DR35" ca="1" si="116">EDATE(DQ35,1)</f>
        <v>46838</v>
      </c>
      <c r="DS35" s="203">
        <f t="shared" ref="DS35" ca="1" si="117">EDATE(DR35,1)</f>
        <v>46869</v>
      </c>
      <c r="DT35" s="203">
        <f t="shared" ref="DT35" ca="1" si="118">EDATE(DS35,1)</f>
        <v>46899</v>
      </c>
      <c r="DU35" s="203">
        <f t="shared" ref="DU35" ca="1" si="119">EDATE(DT35,1)</f>
        <v>46930</v>
      </c>
      <c r="DV35" s="203">
        <f t="shared" ref="DV35" ca="1" si="120">EDATE(DU35,1)</f>
        <v>46960</v>
      </c>
      <c r="DW35" s="203">
        <f t="shared" ref="DW35" ca="1" si="121">EDATE(DV35,1)</f>
        <v>46991</v>
      </c>
      <c r="DX35" s="203">
        <f t="shared" ref="DX35" ca="1" si="122">EDATE(DW35,1)</f>
        <v>47022</v>
      </c>
      <c r="DY35" s="203">
        <f t="shared" ref="DY35" ca="1" si="123">EDATE(DX35,1)</f>
        <v>47052</v>
      </c>
      <c r="DZ35" s="203">
        <f t="shared" ref="DZ35" ca="1" si="124">EDATE(DY35,1)</f>
        <v>47083</v>
      </c>
      <c r="EA35" s="203">
        <f t="shared" ref="EA35" ca="1" si="125">EDATE(DZ35,1)</f>
        <v>47113</v>
      </c>
      <c r="EB35" s="203">
        <f t="shared" ref="EB35" ca="1" si="126">EDATE(EA35,1)</f>
        <v>47144</v>
      </c>
      <c r="EC35" s="203">
        <f t="shared" ref="EC35" ca="1" si="127">EDATE(EB35,1)</f>
        <v>47175</v>
      </c>
      <c r="ED35" s="203">
        <f t="shared" ref="ED35" ca="1" si="128">EDATE(EC35,1)</f>
        <v>47203</v>
      </c>
      <c r="EE35" s="203">
        <f t="shared" ref="EE35" ca="1" si="129">EDATE(ED35,1)</f>
        <v>47234</v>
      </c>
      <c r="EF35" s="203">
        <f t="shared" ref="EF35" ca="1" si="130">EDATE(EE35,1)</f>
        <v>47264</v>
      </c>
      <c r="EG35" s="203">
        <f t="shared" ref="EG35" ca="1" si="131">EDATE(EF35,1)</f>
        <v>47295</v>
      </c>
      <c r="EH35" s="203">
        <f t="shared" ref="EH35" ca="1" si="132">EDATE(EG35,1)</f>
        <v>47325</v>
      </c>
      <c r="EI35" s="203">
        <f t="shared" ref="EI35" ca="1" si="133">EDATE(EH35,1)</f>
        <v>47356</v>
      </c>
      <c r="EJ35" s="203">
        <f t="shared" ref="EJ35" ca="1" si="134">EDATE(EI35,1)</f>
        <v>47387</v>
      </c>
      <c r="EK35" s="203">
        <f t="shared" ref="EK35" ca="1" si="135">EDATE(EJ35,1)</f>
        <v>47417</v>
      </c>
      <c r="EL35" s="203">
        <f t="shared" ref="EL35" ca="1" si="136">EDATE(EK35,1)</f>
        <v>47448</v>
      </c>
      <c r="EM35" s="203">
        <f t="shared" ref="EM35" ca="1" si="137">EDATE(EL35,1)</f>
        <v>47478</v>
      </c>
      <c r="EN35" s="203">
        <f t="shared" ref="EN35" ca="1" si="138">EDATE(EM35,1)</f>
        <v>47509</v>
      </c>
      <c r="EO35" s="203">
        <f t="shared" ref="EO35" ca="1" si="139">EDATE(EN35,1)</f>
        <v>47540</v>
      </c>
      <c r="EP35" s="203">
        <f t="shared" ref="EP35" ca="1" si="140">EDATE(EO35,1)</f>
        <v>47568</v>
      </c>
      <c r="EQ35" s="203">
        <f t="shared" ref="EQ35" ca="1" si="141">EDATE(EP35,1)</f>
        <v>47599</v>
      </c>
      <c r="ER35" s="203">
        <f t="shared" ref="ER35" ca="1" si="142">EDATE(EQ35,1)</f>
        <v>47629</v>
      </c>
      <c r="ES35" s="203">
        <f t="shared" ref="ES35" ca="1" si="143">EDATE(ER35,1)</f>
        <v>47660</v>
      </c>
      <c r="ET35" s="203">
        <f t="shared" ref="ET35" ca="1" si="144">EDATE(ES35,1)</f>
        <v>47690</v>
      </c>
      <c r="EU35" s="203">
        <f t="shared" ref="EU35" ca="1" si="145">EDATE(ET35,1)</f>
        <v>47721</v>
      </c>
      <c r="EV35" s="203">
        <f t="shared" ref="EV35" ca="1" si="146">EDATE(EU35,1)</f>
        <v>47752</v>
      </c>
      <c r="EW35" s="203">
        <f t="shared" ref="EW35" ca="1" si="147">EDATE(EV35,1)</f>
        <v>47782</v>
      </c>
      <c r="EX35" s="203">
        <f t="shared" ref="EX35" ca="1" si="148">EDATE(EW35,1)</f>
        <v>47813</v>
      </c>
      <c r="EY35" s="203">
        <f t="shared" ref="EY35" ca="1" si="149">EDATE(EX35,1)</f>
        <v>47843</v>
      </c>
      <c r="EZ35" s="203">
        <f t="shared" ref="EZ35" ca="1" si="150">EDATE(EY35,1)</f>
        <v>47874</v>
      </c>
      <c r="FA35" s="203">
        <f t="shared" ref="FA35" ca="1" si="151">EDATE(EZ35,1)</f>
        <v>47905</v>
      </c>
      <c r="FB35" s="203">
        <f t="shared" ref="FB35" ca="1" si="152">EDATE(FA35,1)</f>
        <v>47933</v>
      </c>
      <c r="FC35" s="203">
        <f t="shared" ref="FC35" ca="1" si="153">EDATE(FB35,1)</f>
        <v>47964</v>
      </c>
      <c r="FD35" s="203">
        <f t="shared" ref="FD35" ca="1" si="154">EDATE(FC35,1)</f>
        <v>47994</v>
      </c>
      <c r="FE35" s="203">
        <f t="shared" ref="FE35" ca="1" si="155">EDATE(FD35,1)</f>
        <v>48025</v>
      </c>
      <c r="FF35" s="203">
        <f t="shared" ref="FF35" ca="1" si="156">EDATE(FE35,1)</f>
        <v>48055</v>
      </c>
      <c r="FG35" s="203">
        <f t="shared" ref="FG35" ca="1" si="157">EDATE(FF35,1)</f>
        <v>48086</v>
      </c>
      <c r="FH35" s="203">
        <f t="shared" ref="FH35" ca="1" si="158">EDATE(FG35,1)</f>
        <v>48117</v>
      </c>
      <c r="FI35" s="203">
        <f t="shared" ref="FI35" ca="1" si="159">EDATE(FH35,1)</f>
        <v>48147</v>
      </c>
      <c r="FJ35" s="203">
        <f t="shared" ref="FJ35" ca="1" si="160">EDATE(FI35,1)</f>
        <v>48178</v>
      </c>
      <c r="FK35" s="203">
        <f t="shared" ref="FK35" ca="1" si="161">EDATE(FJ35,1)</f>
        <v>48208</v>
      </c>
      <c r="FL35" s="203">
        <f t="shared" ref="FL35" ca="1" si="162">EDATE(FK35,1)</f>
        <v>48239</v>
      </c>
      <c r="FM35" s="203">
        <f t="shared" ref="FM35" ca="1" si="163">EDATE(FL35,1)</f>
        <v>48270</v>
      </c>
      <c r="FN35" s="203">
        <f t="shared" ref="FN35" ca="1" si="164">EDATE(FM35,1)</f>
        <v>48299</v>
      </c>
      <c r="FO35" s="203">
        <f t="shared" ref="FO35" ca="1" si="165">EDATE(FN35,1)</f>
        <v>48330</v>
      </c>
      <c r="FP35" s="203">
        <f t="shared" ref="FP35" ca="1" si="166">EDATE(FO35,1)</f>
        <v>48360</v>
      </c>
      <c r="FQ35" s="203">
        <f t="shared" ref="FQ35" ca="1" si="167">EDATE(FP35,1)</f>
        <v>48391</v>
      </c>
      <c r="FR35" s="203">
        <f t="shared" ref="FR35" ca="1" si="168">EDATE(FQ35,1)</f>
        <v>48421</v>
      </c>
      <c r="FS35" s="203">
        <f t="shared" ref="FS35" ca="1" si="169">EDATE(FR35,1)</f>
        <v>48452</v>
      </c>
      <c r="FT35" s="203">
        <f t="shared" ref="FT35" ca="1" si="170">EDATE(FS35,1)</f>
        <v>48483</v>
      </c>
      <c r="FU35" s="203">
        <f t="shared" ref="FU35" ca="1" si="171">EDATE(FT35,1)</f>
        <v>48513</v>
      </c>
      <c r="FV35" s="203">
        <f t="shared" ref="FV35" ca="1" si="172">EDATE(FU35,1)</f>
        <v>48544</v>
      </c>
      <c r="FW35" s="203">
        <f t="shared" ref="FW35" ca="1" si="173">EDATE(FV35,1)</f>
        <v>48574</v>
      </c>
      <c r="FX35" s="203">
        <f t="shared" ref="FX35" ca="1" si="174">EDATE(FW35,1)</f>
        <v>48605</v>
      </c>
      <c r="FY35" s="203">
        <f t="shared" ref="FY35" ca="1" si="175">EDATE(FX35,1)</f>
        <v>48636</v>
      </c>
      <c r="FZ35" s="203">
        <f t="shared" ref="FZ35" ca="1" si="176">EDATE(FY35,1)</f>
        <v>48664</v>
      </c>
      <c r="GA35" s="203">
        <f t="shared" ref="GA35" ca="1" si="177">EDATE(FZ35,1)</f>
        <v>48695</v>
      </c>
      <c r="GB35" s="203">
        <f t="shared" ref="GB35" ca="1" si="178">EDATE(GA35,1)</f>
        <v>48725</v>
      </c>
      <c r="GC35" s="203">
        <f t="shared" ref="GC35" ca="1" si="179">EDATE(GB35,1)</f>
        <v>48756</v>
      </c>
      <c r="GD35" s="203">
        <f t="shared" ref="GD35" ca="1" si="180">EDATE(GC35,1)</f>
        <v>48786</v>
      </c>
      <c r="GE35" s="203">
        <f t="shared" ref="GE35" ca="1" si="181">EDATE(GD35,1)</f>
        <v>48817</v>
      </c>
      <c r="GF35" s="203">
        <f t="shared" ref="GF35" ca="1" si="182">EDATE(GE35,1)</f>
        <v>48848</v>
      </c>
      <c r="GG35" s="203">
        <f t="shared" ref="GG35" ca="1" si="183">EDATE(GF35,1)</f>
        <v>48878</v>
      </c>
      <c r="GH35" s="203">
        <f t="shared" ref="GH35" ca="1" si="184">EDATE(GG35,1)</f>
        <v>48909</v>
      </c>
      <c r="GI35" s="203">
        <f t="shared" ref="GI35" ca="1" si="185">EDATE(GH35,1)</f>
        <v>48939</v>
      </c>
      <c r="GJ35" s="203">
        <f t="shared" ref="GJ35" ca="1" si="186">EDATE(GI35,1)</f>
        <v>48970</v>
      </c>
      <c r="GK35" s="203">
        <f t="shared" ref="GK35" ca="1" si="187">EDATE(GJ35,1)</f>
        <v>49001</v>
      </c>
      <c r="GL35" s="203">
        <f t="shared" ref="GL35" ca="1" si="188">EDATE(GK35,1)</f>
        <v>49029</v>
      </c>
      <c r="GM35" s="203">
        <f t="shared" ref="GM35" ca="1" si="189">EDATE(GL35,1)</f>
        <v>49060</v>
      </c>
      <c r="GN35" s="203">
        <f t="shared" ref="GN35" ca="1" si="190">EDATE(GM35,1)</f>
        <v>49090</v>
      </c>
    </row>
    <row r="36" spans="1:196" x14ac:dyDescent="0.2">
      <c r="A36" s="100" t="str">
        <f t="shared" ref="A36:A52" si="191">A5</f>
        <v>X</v>
      </c>
      <c r="B36" s="204"/>
      <c r="C36" s="187">
        <f t="shared" ref="C36:F50" si="192">C5</f>
        <v>0</v>
      </c>
      <c r="D36" s="188">
        <f t="shared" si="192"/>
        <v>0</v>
      </c>
      <c r="E36" s="101">
        <f t="shared" si="192"/>
        <v>0</v>
      </c>
      <c r="F36" s="101">
        <f t="shared" si="192"/>
        <v>0</v>
      </c>
      <c r="G36" s="101"/>
      <c r="H36" s="101">
        <f t="shared" ref="H36:I52" si="193">H5</f>
        <v>0</v>
      </c>
      <c r="I36" s="101">
        <f t="shared" si="193"/>
        <v>0</v>
      </c>
      <c r="J36" s="101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</row>
    <row r="37" spans="1:196" x14ac:dyDescent="0.2">
      <c r="A37" s="102" t="str">
        <f t="shared" si="191"/>
        <v>X</v>
      </c>
      <c r="B37" s="205"/>
      <c r="C37" s="189">
        <f t="shared" si="192"/>
        <v>0</v>
      </c>
      <c r="D37" s="190">
        <f t="shared" si="192"/>
        <v>0</v>
      </c>
      <c r="E37" s="103">
        <f t="shared" si="192"/>
        <v>0</v>
      </c>
      <c r="F37" s="103">
        <f t="shared" si="192"/>
        <v>0</v>
      </c>
      <c r="G37" s="103"/>
      <c r="H37" s="103">
        <f t="shared" si="193"/>
        <v>0</v>
      </c>
      <c r="I37" s="103">
        <f t="shared" si="193"/>
        <v>0</v>
      </c>
      <c r="J37" s="103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  <c r="EC37" s="190"/>
      <c r="ED37" s="190"/>
      <c r="EE37" s="190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  <c r="ER37" s="190"/>
      <c r="ES37" s="190"/>
      <c r="ET37" s="190"/>
      <c r="EU37" s="190"/>
      <c r="EV37" s="190"/>
      <c r="EW37" s="190"/>
      <c r="EX37" s="190"/>
      <c r="EY37" s="190"/>
      <c r="EZ37" s="190"/>
      <c r="FA37" s="190"/>
      <c r="FB37" s="190"/>
      <c r="FC37" s="190"/>
      <c r="FD37" s="190"/>
      <c r="FE37" s="190"/>
      <c r="FF37" s="190"/>
      <c r="FG37" s="190"/>
      <c r="FH37" s="190"/>
      <c r="FI37" s="190"/>
      <c r="FJ37" s="190"/>
      <c r="FK37" s="190"/>
      <c r="FL37" s="190"/>
      <c r="FM37" s="190"/>
      <c r="FN37" s="190"/>
      <c r="FO37" s="190"/>
      <c r="FP37" s="190"/>
      <c r="FQ37" s="190"/>
      <c r="FR37" s="190"/>
      <c r="FS37" s="190"/>
      <c r="FT37" s="190"/>
      <c r="FU37" s="190"/>
      <c r="FV37" s="190"/>
      <c r="FW37" s="190"/>
      <c r="FX37" s="190"/>
      <c r="FY37" s="190"/>
      <c r="FZ37" s="190"/>
      <c r="GA37" s="190"/>
      <c r="GB37" s="190"/>
      <c r="GC37" s="190"/>
      <c r="GD37" s="190"/>
      <c r="GE37" s="190"/>
      <c r="GF37" s="190"/>
      <c r="GG37" s="190"/>
      <c r="GH37" s="190"/>
      <c r="GI37" s="190"/>
      <c r="GJ37" s="190"/>
      <c r="GK37" s="190"/>
      <c r="GL37" s="190"/>
      <c r="GM37" s="190"/>
      <c r="GN37" s="190"/>
    </row>
    <row r="38" spans="1:196" x14ac:dyDescent="0.2">
      <c r="A38" s="102" t="str">
        <f t="shared" si="191"/>
        <v>X</v>
      </c>
      <c r="B38" s="205"/>
      <c r="C38" s="189">
        <f t="shared" si="192"/>
        <v>0</v>
      </c>
      <c r="D38" s="190">
        <f t="shared" si="192"/>
        <v>0</v>
      </c>
      <c r="E38" s="103">
        <f t="shared" si="192"/>
        <v>0</v>
      </c>
      <c r="F38" s="103">
        <f t="shared" si="192"/>
        <v>0</v>
      </c>
      <c r="G38" s="103"/>
      <c r="H38" s="103">
        <f t="shared" si="193"/>
        <v>0</v>
      </c>
      <c r="I38" s="103">
        <f t="shared" si="193"/>
        <v>0</v>
      </c>
      <c r="J38" s="103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</row>
    <row r="39" spans="1:196" x14ac:dyDescent="0.2">
      <c r="A39" s="102" t="str">
        <f t="shared" si="191"/>
        <v>X</v>
      </c>
      <c r="B39" s="205"/>
      <c r="C39" s="189">
        <f t="shared" si="192"/>
        <v>0</v>
      </c>
      <c r="D39" s="190">
        <f t="shared" si="192"/>
        <v>0</v>
      </c>
      <c r="E39" s="103">
        <f t="shared" si="192"/>
        <v>0</v>
      </c>
      <c r="F39" s="103">
        <f t="shared" si="192"/>
        <v>0</v>
      </c>
      <c r="G39" s="103"/>
      <c r="H39" s="103">
        <f t="shared" si="193"/>
        <v>0</v>
      </c>
      <c r="I39" s="103">
        <f t="shared" si="193"/>
        <v>0</v>
      </c>
      <c r="J39" s="103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0"/>
      <c r="DX39" s="190"/>
      <c r="DY39" s="190"/>
      <c r="DZ39" s="190"/>
      <c r="EA39" s="190"/>
      <c r="EB39" s="190"/>
      <c r="EC39" s="190"/>
      <c r="ED39" s="190"/>
      <c r="EE39" s="190"/>
      <c r="EF39" s="190"/>
      <c r="EG39" s="190"/>
      <c r="EH39" s="190"/>
      <c r="EI39" s="190"/>
      <c r="EJ39" s="190"/>
      <c r="EK39" s="190"/>
      <c r="EL39" s="190"/>
      <c r="EM39" s="190"/>
      <c r="EN39" s="190"/>
      <c r="EO39" s="190"/>
      <c r="EP39" s="190"/>
      <c r="EQ39" s="190"/>
      <c r="ER39" s="190"/>
      <c r="ES39" s="190"/>
      <c r="ET39" s="190"/>
      <c r="EU39" s="190"/>
      <c r="EV39" s="190"/>
      <c r="EW39" s="190"/>
      <c r="EX39" s="190"/>
      <c r="EY39" s="190"/>
      <c r="EZ39" s="190"/>
      <c r="FA39" s="190"/>
      <c r="FB39" s="190"/>
      <c r="FC39" s="190"/>
      <c r="FD39" s="190"/>
      <c r="FE39" s="190"/>
      <c r="FF39" s="190"/>
      <c r="FG39" s="190"/>
      <c r="FH39" s="190"/>
      <c r="FI39" s="190"/>
      <c r="FJ39" s="190"/>
      <c r="FK39" s="190"/>
      <c r="FL39" s="190"/>
      <c r="FM39" s="190"/>
      <c r="FN39" s="190"/>
      <c r="FO39" s="190"/>
      <c r="FP39" s="190"/>
      <c r="FQ39" s="190"/>
      <c r="FR39" s="190"/>
      <c r="FS39" s="190"/>
      <c r="FT39" s="190"/>
      <c r="FU39" s="190"/>
      <c r="FV39" s="190"/>
      <c r="FW39" s="190"/>
      <c r="FX39" s="190"/>
      <c r="FY39" s="190"/>
      <c r="FZ39" s="190"/>
      <c r="GA39" s="190"/>
      <c r="GB39" s="190"/>
      <c r="GC39" s="190"/>
      <c r="GD39" s="190"/>
      <c r="GE39" s="190"/>
      <c r="GF39" s="190"/>
      <c r="GG39" s="190"/>
      <c r="GH39" s="190"/>
      <c r="GI39" s="190"/>
      <c r="GJ39" s="190"/>
      <c r="GK39" s="190"/>
      <c r="GL39" s="190"/>
      <c r="GM39" s="190"/>
      <c r="GN39" s="190"/>
    </row>
    <row r="40" spans="1:196" x14ac:dyDescent="0.2">
      <c r="A40" s="102" t="str">
        <f t="shared" si="191"/>
        <v>X</v>
      </c>
      <c r="B40" s="205"/>
      <c r="C40" s="189">
        <f t="shared" si="192"/>
        <v>0</v>
      </c>
      <c r="D40" s="190">
        <f t="shared" si="192"/>
        <v>0</v>
      </c>
      <c r="E40" s="103">
        <f t="shared" si="192"/>
        <v>0</v>
      </c>
      <c r="F40" s="103">
        <f t="shared" si="192"/>
        <v>0</v>
      </c>
      <c r="G40" s="103"/>
      <c r="H40" s="103">
        <f t="shared" si="193"/>
        <v>0</v>
      </c>
      <c r="I40" s="103">
        <f t="shared" si="193"/>
        <v>0</v>
      </c>
      <c r="J40" s="103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  <c r="DW40" s="190"/>
      <c r="DX40" s="190"/>
      <c r="DY40" s="190"/>
      <c r="DZ40" s="190"/>
      <c r="EA40" s="190"/>
      <c r="EB40" s="190"/>
      <c r="EC40" s="190"/>
      <c r="ED40" s="190"/>
      <c r="EE40" s="190"/>
      <c r="EF40" s="190"/>
      <c r="EG40" s="190"/>
      <c r="EH40" s="190"/>
      <c r="EI40" s="190"/>
      <c r="EJ40" s="190"/>
      <c r="EK40" s="190"/>
      <c r="EL40" s="190"/>
      <c r="EM40" s="190"/>
      <c r="EN40" s="190"/>
      <c r="EO40" s="190"/>
      <c r="EP40" s="190"/>
      <c r="EQ40" s="190"/>
      <c r="ER40" s="190"/>
      <c r="ES40" s="190"/>
      <c r="ET40" s="190"/>
      <c r="EU40" s="190"/>
      <c r="EV40" s="190"/>
      <c r="EW40" s="190"/>
      <c r="EX40" s="190"/>
      <c r="EY40" s="190"/>
      <c r="EZ40" s="190"/>
      <c r="FA40" s="190"/>
      <c r="FB40" s="190"/>
      <c r="FC40" s="190"/>
      <c r="FD40" s="190"/>
      <c r="FE40" s="190"/>
      <c r="FF40" s="190"/>
      <c r="FG40" s="190"/>
      <c r="FH40" s="190"/>
      <c r="FI40" s="190"/>
      <c r="FJ40" s="190"/>
      <c r="FK40" s="190"/>
      <c r="FL40" s="190"/>
      <c r="FM40" s="190"/>
      <c r="FN40" s="190"/>
      <c r="FO40" s="190"/>
      <c r="FP40" s="190"/>
      <c r="FQ40" s="190"/>
      <c r="FR40" s="190"/>
      <c r="FS40" s="190"/>
      <c r="FT40" s="190"/>
      <c r="FU40" s="190"/>
      <c r="FV40" s="190"/>
      <c r="FW40" s="190"/>
      <c r="FX40" s="190"/>
      <c r="FY40" s="190"/>
      <c r="FZ40" s="190"/>
      <c r="GA40" s="190"/>
      <c r="GB40" s="190"/>
      <c r="GC40" s="190"/>
      <c r="GD40" s="190"/>
      <c r="GE40" s="190"/>
      <c r="GF40" s="190"/>
      <c r="GG40" s="190"/>
      <c r="GH40" s="190"/>
      <c r="GI40" s="190"/>
      <c r="GJ40" s="190"/>
      <c r="GK40" s="190"/>
      <c r="GL40" s="190"/>
      <c r="GM40" s="190"/>
      <c r="GN40" s="190"/>
    </row>
    <row r="41" spans="1:196" x14ac:dyDescent="0.2">
      <c r="A41" s="102" t="str">
        <f t="shared" si="191"/>
        <v>X</v>
      </c>
      <c r="B41" s="205"/>
      <c r="C41" s="189">
        <f t="shared" si="192"/>
        <v>0</v>
      </c>
      <c r="D41" s="190">
        <f t="shared" si="192"/>
        <v>0</v>
      </c>
      <c r="E41" s="103">
        <f t="shared" si="192"/>
        <v>0</v>
      </c>
      <c r="F41" s="103">
        <f t="shared" si="192"/>
        <v>0</v>
      </c>
      <c r="G41" s="103"/>
      <c r="H41" s="103">
        <f t="shared" si="193"/>
        <v>0</v>
      </c>
      <c r="I41" s="103">
        <f t="shared" si="193"/>
        <v>0</v>
      </c>
      <c r="J41" s="103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190"/>
      <c r="GA41" s="190"/>
      <c r="GB41" s="190"/>
      <c r="GC41" s="190"/>
      <c r="GD41" s="190"/>
      <c r="GE41" s="190"/>
      <c r="GF41" s="190"/>
      <c r="GG41" s="190"/>
      <c r="GH41" s="190"/>
      <c r="GI41" s="190"/>
      <c r="GJ41" s="190"/>
      <c r="GK41" s="190"/>
      <c r="GL41" s="190"/>
      <c r="GM41" s="190"/>
      <c r="GN41" s="190"/>
    </row>
    <row r="42" spans="1:196" x14ac:dyDescent="0.2">
      <c r="A42" s="102" t="str">
        <f t="shared" si="191"/>
        <v>X</v>
      </c>
      <c r="B42" s="205"/>
      <c r="C42" s="189">
        <f t="shared" si="192"/>
        <v>0</v>
      </c>
      <c r="D42" s="190">
        <f t="shared" si="192"/>
        <v>0</v>
      </c>
      <c r="E42" s="103">
        <f t="shared" si="192"/>
        <v>0</v>
      </c>
      <c r="F42" s="103">
        <f t="shared" si="192"/>
        <v>0</v>
      </c>
      <c r="G42" s="103"/>
      <c r="H42" s="103">
        <f t="shared" si="193"/>
        <v>0</v>
      </c>
      <c r="I42" s="103">
        <f t="shared" si="193"/>
        <v>0</v>
      </c>
      <c r="J42" s="103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0"/>
      <c r="DX42" s="190"/>
      <c r="DY42" s="190"/>
      <c r="DZ42" s="190"/>
      <c r="EA42" s="190"/>
      <c r="EB42" s="190"/>
      <c r="EC42" s="190"/>
      <c r="ED42" s="190"/>
      <c r="EE42" s="190"/>
      <c r="EF42" s="190"/>
      <c r="EG42" s="190"/>
      <c r="EH42" s="190"/>
      <c r="EI42" s="190"/>
      <c r="EJ42" s="190"/>
      <c r="EK42" s="190"/>
      <c r="EL42" s="190"/>
      <c r="EM42" s="190"/>
      <c r="EN42" s="190"/>
      <c r="EO42" s="190"/>
      <c r="EP42" s="190"/>
      <c r="EQ42" s="190"/>
      <c r="ER42" s="190"/>
      <c r="ES42" s="190"/>
      <c r="ET42" s="190"/>
      <c r="EU42" s="190"/>
      <c r="EV42" s="190"/>
      <c r="EW42" s="190"/>
      <c r="EX42" s="190"/>
      <c r="EY42" s="190"/>
      <c r="EZ42" s="190"/>
      <c r="FA42" s="190"/>
      <c r="FB42" s="190"/>
      <c r="FC42" s="190"/>
      <c r="FD42" s="190"/>
      <c r="FE42" s="190"/>
      <c r="FF42" s="190"/>
      <c r="FG42" s="190"/>
      <c r="FH42" s="190"/>
      <c r="FI42" s="190"/>
      <c r="FJ42" s="190"/>
      <c r="FK42" s="190"/>
      <c r="FL42" s="190"/>
      <c r="FM42" s="190"/>
      <c r="FN42" s="190"/>
      <c r="FO42" s="190"/>
      <c r="FP42" s="190"/>
      <c r="FQ42" s="190"/>
      <c r="FR42" s="190"/>
      <c r="FS42" s="190"/>
      <c r="FT42" s="190"/>
      <c r="FU42" s="190"/>
      <c r="FV42" s="190"/>
      <c r="FW42" s="190"/>
      <c r="FX42" s="190"/>
      <c r="FY42" s="190"/>
      <c r="FZ42" s="190"/>
      <c r="GA42" s="190"/>
      <c r="GB42" s="190"/>
      <c r="GC42" s="190"/>
      <c r="GD42" s="190"/>
      <c r="GE42" s="190"/>
      <c r="GF42" s="190"/>
      <c r="GG42" s="190"/>
      <c r="GH42" s="190"/>
      <c r="GI42" s="190"/>
      <c r="GJ42" s="190"/>
      <c r="GK42" s="190"/>
      <c r="GL42" s="190"/>
      <c r="GM42" s="190"/>
      <c r="GN42" s="190"/>
    </row>
    <row r="43" spans="1:196" x14ac:dyDescent="0.2">
      <c r="A43" s="102" t="str">
        <f t="shared" si="191"/>
        <v>X</v>
      </c>
      <c r="B43" s="205"/>
      <c r="C43" s="189">
        <f t="shared" si="192"/>
        <v>0</v>
      </c>
      <c r="D43" s="190">
        <f t="shared" si="192"/>
        <v>0</v>
      </c>
      <c r="E43" s="103">
        <f t="shared" si="192"/>
        <v>0</v>
      </c>
      <c r="F43" s="103">
        <f t="shared" si="192"/>
        <v>0</v>
      </c>
      <c r="G43" s="103"/>
      <c r="H43" s="103">
        <f t="shared" si="193"/>
        <v>0</v>
      </c>
      <c r="I43" s="103">
        <f t="shared" si="193"/>
        <v>0</v>
      </c>
      <c r="J43" s="103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  <c r="EC43" s="190"/>
      <c r="ED43" s="190"/>
      <c r="EE43" s="190"/>
      <c r="EF43" s="190"/>
      <c r="EG43" s="190"/>
      <c r="EH43" s="190"/>
      <c r="EI43" s="190"/>
      <c r="EJ43" s="190"/>
      <c r="EK43" s="190"/>
      <c r="EL43" s="190"/>
      <c r="EM43" s="190"/>
      <c r="EN43" s="190"/>
      <c r="EO43" s="190"/>
      <c r="EP43" s="190"/>
      <c r="EQ43" s="190"/>
      <c r="ER43" s="190"/>
      <c r="ES43" s="190"/>
      <c r="ET43" s="190"/>
      <c r="EU43" s="190"/>
      <c r="EV43" s="190"/>
      <c r="EW43" s="190"/>
      <c r="EX43" s="190"/>
      <c r="EY43" s="190"/>
      <c r="EZ43" s="190"/>
      <c r="FA43" s="190"/>
      <c r="FB43" s="190"/>
      <c r="FC43" s="190"/>
      <c r="FD43" s="190"/>
      <c r="FE43" s="190"/>
      <c r="FF43" s="190"/>
      <c r="FG43" s="190"/>
      <c r="FH43" s="190"/>
      <c r="FI43" s="190"/>
      <c r="FJ43" s="190"/>
      <c r="FK43" s="190"/>
      <c r="FL43" s="190"/>
      <c r="FM43" s="190"/>
      <c r="FN43" s="190"/>
      <c r="FO43" s="190"/>
      <c r="FP43" s="190"/>
      <c r="FQ43" s="190"/>
      <c r="FR43" s="190"/>
      <c r="FS43" s="190"/>
      <c r="FT43" s="190"/>
      <c r="FU43" s="190"/>
      <c r="FV43" s="190"/>
      <c r="FW43" s="190"/>
      <c r="FX43" s="190"/>
      <c r="FY43" s="190"/>
      <c r="FZ43" s="190"/>
      <c r="GA43" s="190"/>
      <c r="GB43" s="190"/>
      <c r="GC43" s="190"/>
      <c r="GD43" s="190"/>
      <c r="GE43" s="190"/>
      <c r="GF43" s="190"/>
      <c r="GG43" s="190"/>
      <c r="GH43" s="190"/>
      <c r="GI43" s="190"/>
      <c r="GJ43" s="190"/>
      <c r="GK43" s="190"/>
      <c r="GL43" s="190"/>
      <c r="GM43" s="190"/>
      <c r="GN43" s="190"/>
    </row>
    <row r="44" spans="1:196" x14ac:dyDescent="0.2">
      <c r="A44" s="102" t="str">
        <f t="shared" si="191"/>
        <v>X</v>
      </c>
      <c r="B44" s="205"/>
      <c r="C44" s="189">
        <f t="shared" si="192"/>
        <v>0</v>
      </c>
      <c r="D44" s="190">
        <f t="shared" si="192"/>
        <v>0</v>
      </c>
      <c r="E44" s="103">
        <f t="shared" si="192"/>
        <v>0</v>
      </c>
      <c r="F44" s="103">
        <f t="shared" si="192"/>
        <v>0</v>
      </c>
      <c r="G44" s="103"/>
      <c r="H44" s="103">
        <f t="shared" si="193"/>
        <v>0</v>
      </c>
      <c r="I44" s="103">
        <f t="shared" si="193"/>
        <v>0</v>
      </c>
      <c r="J44" s="103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  <c r="EB44" s="190"/>
      <c r="EC44" s="190"/>
      <c r="ED44" s="190"/>
      <c r="EE44" s="190"/>
      <c r="EF44" s="190"/>
      <c r="EG44" s="190"/>
      <c r="EH44" s="190"/>
      <c r="EI44" s="190"/>
      <c r="EJ44" s="190"/>
      <c r="EK44" s="190"/>
      <c r="EL44" s="190"/>
      <c r="EM44" s="190"/>
      <c r="EN44" s="190"/>
      <c r="EO44" s="190"/>
      <c r="EP44" s="190"/>
      <c r="EQ44" s="190"/>
      <c r="ER44" s="190"/>
      <c r="ES44" s="190"/>
      <c r="ET44" s="190"/>
      <c r="EU44" s="190"/>
      <c r="EV44" s="190"/>
      <c r="EW44" s="190"/>
      <c r="EX44" s="190"/>
      <c r="EY44" s="190"/>
      <c r="EZ44" s="190"/>
      <c r="FA44" s="190"/>
      <c r="FB44" s="190"/>
      <c r="FC44" s="190"/>
      <c r="FD44" s="190"/>
      <c r="FE44" s="190"/>
      <c r="FF44" s="190"/>
      <c r="FG44" s="190"/>
      <c r="FH44" s="190"/>
      <c r="FI44" s="190"/>
      <c r="FJ44" s="190"/>
      <c r="FK44" s="190"/>
      <c r="FL44" s="190"/>
      <c r="FM44" s="190"/>
      <c r="FN44" s="190"/>
      <c r="FO44" s="190"/>
      <c r="FP44" s="190"/>
      <c r="FQ44" s="190"/>
      <c r="FR44" s="190"/>
      <c r="FS44" s="190"/>
      <c r="FT44" s="190"/>
      <c r="FU44" s="190"/>
      <c r="FV44" s="190"/>
      <c r="FW44" s="190"/>
      <c r="FX44" s="190"/>
      <c r="FY44" s="190"/>
      <c r="FZ44" s="190"/>
      <c r="GA44" s="190"/>
      <c r="GB44" s="190"/>
      <c r="GC44" s="190"/>
      <c r="GD44" s="190"/>
      <c r="GE44" s="190"/>
      <c r="GF44" s="190"/>
      <c r="GG44" s="190"/>
      <c r="GH44" s="190"/>
      <c r="GI44" s="190"/>
      <c r="GJ44" s="190"/>
      <c r="GK44" s="190"/>
      <c r="GL44" s="190"/>
      <c r="GM44" s="190"/>
      <c r="GN44" s="190"/>
    </row>
    <row r="45" spans="1:196" x14ac:dyDescent="0.2">
      <c r="A45" s="102" t="str">
        <f t="shared" si="191"/>
        <v>X</v>
      </c>
      <c r="B45" s="205"/>
      <c r="C45" s="189">
        <f t="shared" si="192"/>
        <v>0</v>
      </c>
      <c r="D45" s="190">
        <f t="shared" si="192"/>
        <v>0</v>
      </c>
      <c r="E45" s="103">
        <f t="shared" si="192"/>
        <v>0</v>
      </c>
      <c r="F45" s="103">
        <f t="shared" si="192"/>
        <v>0</v>
      </c>
      <c r="G45" s="103"/>
      <c r="H45" s="103">
        <f t="shared" si="193"/>
        <v>0</v>
      </c>
      <c r="I45" s="103">
        <f t="shared" si="193"/>
        <v>0</v>
      </c>
      <c r="J45" s="103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0"/>
      <c r="DM45" s="190"/>
      <c r="DN45" s="190"/>
      <c r="DO45" s="190"/>
      <c r="DP45" s="190"/>
      <c r="DQ45" s="190"/>
      <c r="DR45" s="190"/>
      <c r="DS45" s="190"/>
      <c r="DT45" s="190"/>
      <c r="DU45" s="190"/>
      <c r="DV45" s="190"/>
      <c r="DW45" s="190"/>
      <c r="DX45" s="190"/>
      <c r="DY45" s="190"/>
      <c r="DZ45" s="190"/>
      <c r="EA45" s="190"/>
      <c r="EB45" s="190"/>
      <c r="EC45" s="190"/>
      <c r="ED45" s="190"/>
      <c r="EE45" s="190"/>
      <c r="EF45" s="190"/>
      <c r="EG45" s="190"/>
      <c r="EH45" s="190"/>
      <c r="EI45" s="190"/>
      <c r="EJ45" s="190"/>
      <c r="EK45" s="190"/>
      <c r="EL45" s="190"/>
      <c r="EM45" s="190"/>
      <c r="EN45" s="190"/>
      <c r="EO45" s="190"/>
      <c r="EP45" s="190"/>
      <c r="EQ45" s="190"/>
      <c r="ER45" s="190"/>
      <c r="ES45" s="190"/>
      <c r="ET45" s="190"/>
      <c r="EU45" s="190"/>
      <c r="EV45" s="190"/>
      <c r="EW45" s="190"/>
      <c r="EX45" s="190"/>
      <c r="EY45" s="190"/>
      <c r="EZ45" s="190"/>
      <c r="FA45" s="190"/>
      <c r="FB45" s="190"/>
      <c r="FC45" s="190"/>
      <c r="FD45" s="190"/>
      <c r="FE45" s="190"/>
      <c r="FF45" s="190"/>
      <c r="FG45" s="190"/>
      <c r="FH45" s="190"/>
      <c r="FI45" s="190"/>
      <c r="FJ45" s="190"/>
      <c r="FK45" s="190"/>
      <c r="FL45" s="190"/>
      <c r="FM45" s="190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190"/>
      <c r="GA45" s="190"/>
      <c r="GB45" s="190"/>
      <c r="GC45" s="190"/>
      <c r="GD45" s="190"/>
      <c r="GE45" s="190"/>
      <c r="GF45" s="190"/>
      <c r="GG45" s="190"/>
      <c r="GH45" s="190"/>
      <c r="GI45" s="190"/>
      <c r="GJ45" s="190"/>
      <c r="GK45" s="190"/>
      <c r="GL45" s="190"/>
      <c r="GM45" s="190"/>
      <c r="GN45" s="190"/>
    </row>
    <row r="46" spans="1:196" x14ac:dyDescent="0.2">
      <c r="A46" s="102" t="str">
        <f t="shared" si="191"/>
        <v>X</v>
      </c>
      <c r="B46" s="205"/>
      <c r="C46" s="189">
        <f t="shared" si="192"/>
        <v>0</v>
      </c>
      <c r="D46" s="190">
        <f t="shared" si="192"/>
        <v>0</v>
      </c>
      <c r="E46" s="103">
        <f t="shared" si="192"/>
        <v>0</v>
      </c>
      <c r="F46" s="103">
        <f t="shared" si="192"/>
        <v>0</v>
      </c>
      <c r="G46" s="103"/>
      <c r="H46" s="103">
        <f t="shared" si="193"/>
        <v>0</v>
      </c>
      <c r="I46" s="103">
        <f t="shared" si="193"/>
        <v>0</v>
      </c>
      <c r="J46" s="103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  <c r="EL46" s="190"/>
      <c r="EM46" s="190"/>
      <c r="EN46" s="190"/>
      <c r="EO46" s="190"/>
      <c r="EP46" s="190"/>
      <c r="EQ46" s="190"/>
      <c r="ER46" s="190"/>
      <c r="ES46" s="190"/>
      <c r="ET46" s="190"/>
      <c r="EU46" s="190"/>
      <c r="EV46" s="190"/>
      <c r="EW46" s="190"/>
      <c r="EX46" s="190"/>
      <c r="EY46" s="190"/>
      <c r="EZ46" s="190"/>
      <c r="FA46" s="190"/>
      <c r="FB46" s="190"/>
      <c r="FC46" s="190"/>
      <c r="FD46" s="190"/>
      <c r="FE46" s="190"/>
      <c r="FF46" s="190"/>
      <c r="FG46" s="190"/>
      <c r="FH46" s="190"/>
      <c r="FI46" s="190"/>
      <c r="FJ46" s="190"/>
      <c r="FK46" s="190"/>
      <c r="FL46" s="190"/>
      <c r="FM46" s="190"/>
      <c r="FN46" s="190"/>
      <c r="FO46" s="190"/>
      <c r="FP46" s="190"/>
      <c r="FQ46" s="190"/>
      <c r="FR46" s="190"/>
      <c r="FS46" s="190"/>
      <c r="FT46" s="190"/>
      <c r="FU46" s="190"/>
      <c r="FV46" s="190"/>
      <c r="FW46" s="190"/>
      <c r="FX46" s="190"/>
      <c r="FY46" s="190"/>
      <c r="FZ46" s="190"/>
      <c r="GA46" s="190"/>
      <c r="GB46" s="190"/>
      <c r="GC46" s="190"/>
      <c r="GD46" s="190"/>
      <c r="GE46" s="190"/>
      <c r="GF46" s="190"/>
      <c r="GG46" s="190"/>
      <c r="GH46" s="190"/>
      <c r="GI46" s="190"/>
      <c r="GJ46" s="190"/>
      <c r="GK46" s="190"/>
      <c r="GL46" s="190"/>
      <c r="GM46" s="190"/>
      <c r="GN46" s="190"/>
    </row>
    <row r="47" spans="1:196" x14ac:dyDescent="0.2">
      <c r="A47" s="102" t="str">
        <f t="shared" si="191"/>
        <v>X</v>
      </c>
      <c r="B47" s="205"/>
      <c r="C47" s="189">
        <f t="shared" si="192"/>
        <v>0</v>
      </c>
      <c r="D47" s="190">
        <f t="shared" si="192"/>
        <v>0</v>
      </c>
      <c r="E47" s="103">
        <f t="shared" si="192"/>
        <v>0</v>
      </c>
      <c r="F47" s="103">
        <f t="shared" si="192"/>
        <v>0</v>
      </c>
      <c r="G47" s="103"/>
      <c r="H47" s="103">
        <f t="shared" si="193"/>
        <v>0</v>
      </c>
      <c r="I47" s="103">
        <f t="shared" si="193"/>
        <v>0</v>
      </c>
      <c r="J47" s="103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0"/>
      <c r="DX47" s="190"/>
      <c r="DY47" s="190"/>
      <c r="DZ47" s="190"/>
      <c r="EA47" s="190"/>
      <c r="EB47" s="190"/>
      <c r="EC47" s="190"/>
      <c r="ED47" s="190"/>
      <c r="EE47" s="190"/>
      <c r="EF47" s="190"/>
      <c r="EG47" s="190"/>
      <c r="EH47" s="190"/>
      <c r="EI47" s="190"/>
      <c r="EJ47" s="190"/>
      <c r="EK47" s="190"/>
      <c r="EL47" s="190"/>
      <c r="EM47" s="190"/>
      <c r="EN47" s="190"/>
      <c r="EO47" s="190"/>
      <c r="EP47" s="190"/>
      <c r="EQ47" s="190"/>
      <c r="ER47" s="190"/>
      <c r="ES47" s="190"/>
      <c r="ET47" s="190"/>
      <c r="EU47" s="190"/>
      <c r="EV47" s="190"/>
      <c r="EW47" s="190"/>
      <c r="EX47" s="190"/>
      <c r="EY47" s="190"/>
      <c r="EZ47" s="190"/>
      <c r="FA47" s="190"/>
      <c r="FB47" s="190"/>
      <c r="FC47" s="190"/>
      <c r="FD47" s="190"/>
      <c r="FE47" s="190"/>
      <c r="FF47" s="190"/>
      <c r="FG47" s="190"/>
      <c r="FH47" s="190"/>
      <c r="FI47" s="190"/>
      <c r="FJ47" s="190"/>
      <c r="FK47" s="190"/>
      <c r="FL47" s="190"/>
      <c r="FM47" s="190"/>
      <c r="FN47" s="190"/>
      <c r="FO47" s="190"/>
      <c r="FP47" s="190"/>
      <c r="FQ47" s="190"/>
      <c r="FR47" s="190"/>
      <c r="FS47" s="190"/>
      <c r="FT47" s="190"/>
      <c r="FU47" s="190"/>
      <c r="FV47" s="190"/>
      <c r="FW47" s="190"/>
      <c r="FX47" s="190"/>
      <c r="FY47" s="190"/>
      <c r="FZ47" s="190"/>
      <c r="GA47" s="190"/>
      <c r="GB47" s="190"/>
      <c r="GC47" s="190"/>
      <c r="GD47" s="190"/>
      <c r="GE47" s="190"/>
      <c r="GF47" s="190"/>
      <c r="GG47" s="190"/>
      <c r="GH47" s="190"/>
      <c r="GI47" s="190"/>
      <c r="GJ47" s="190"/>
      <c r="GK47" s="190"/>
      <c r="GL47" s="190"/>
      <c r="GM47" s="190"/>
      <c r="GN47" s="190"/>
    </row>
    <row r="48" spans="1:196" x14ac:dyDescent="0.2">
      <c r="A48" s="102" t="str">
        <f t="shared" si="191"/>
        <v>X</v>
      </c>
      <c r="B48" s="205"/>
      <c r="C48" s="189">
        <f t="shared" si="192"/>
        <v>0</v>
      </c>
      <c r="D48" s="190">
        <f t="shared" si="192"/>
        <v>0</v>
      </c>
      <c r="E48" s="103">
        <f t="shared" si="192"/>
        <v>0</v>
      </c>
      <c r="F48" s="103">
        <f t="shared" si="192"/>
        <v>0</v>
      </c>
      <c r="G48" s="103"/>
      <c r="H48" s="103">
        <f t="shared" si="193"/>
        <v>0</v>
      </c>
      <c r="I48" s="103">
        <f t="shared" si="193"/>
        <v>0</v>
      </c>
      <c r="J48" s="103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  <c r="EG48" s="190"/>
      <c r="EH48" s="190"/>
      <c r="EI48" s="190"/>
      <c r="EJ48" s="190"/>
      <c r="EK48" s="190"/>
      <c r="EL48" s="190"/>
      <c r="EM48" s="190"/>
      <c r="EN48" s="190"/>
      <c r="EO48" s="190"/>
      <c r="EP48" s="190"/>
      <c r="EQ48" s="190"/>
      <c r="ER48" s="190"/>
      <c r="ES48" s="190"/>
      <c r="ET48" s="190"/>
      <c r="EU48" s="190"/>
      <c r="EV48" s="190"/>
      <c r="EW48" s="190"/>
      <c r="EX48" s="190"/>
      <c r="EY48" s="190"/>
      <c r="EZ48" s="190"/>
      <c r="FA48" s="190"/>
      <c r="FB48" s="190"/>
      <c r="FC48" s="190"/>
      <c r="FD48" s="190"/>
      <c r="FE48" s="190"/>
      <c r="FF48" s="190"/>
      <c r="FG48" s="190"/>
      <c r="FH48" s="190"/>
      <c r="FI48" s="190"/>
      <c r="FJ48" s="190"/>
      <c r="FK48" s="190"/>
      <c r="FL48" s="190"/>
      <c r="FM48" s="190"/>
      <c r="FN48" s="190"/>
      <c r="FO48" s="190"/>
      <c r="FP48" s="190"/>
      <c r="FQ48" s="190"/>
      <c r="FR48" s="190"/>
      <c r="FS48" s="190"/>
      <c r="FT48" s="190"/>
      <c r="FU48" s="190"/>
      <c r="FV48" s="190"/>
      <c r="FW48" s="190"/>
      <c r="FX48" s="190"/>
      <c r="FY48" s="190"/>
      <c r="FZ48" s="190"/>
      <c r="GA48" s="190"/>
      <c r="GB48" s="190"/>
      <c r="GC48" s="190"/>
      <c r="GD48" s="190"/>
      <c r="GE48" s="190"/>
      <c r="GF48" s="190"/>
      <c r="GG48" s="190"/>
      <c r="GH48" s="190"/>
      <c r="GI48" s="190"/>
      <c r="GJ48" s="190"/>
      <c r="GK48" s="190"/>
      <c r="GL48" s="190"/>
      <c r="GM48" s="190"/>
      <c r="GN48" s="190"/>
    </row>
    <row r="49" spans="1:196" x14ac:dyDescent="0.2">
      <c r="A49" s="102" t="str">
        <f t="shared" si="191"/>
        <v>X</v>
      </c>
      <c r="B49" s="205"/>
      <c r="C49" s="189">
        <f t="shared" si="192"/>
        <v>0</v>
      </c>
      <c r="D49" s="190">
        <f t="shared" si="192"/>
        <v>0</v>
      </c>
      <c r="E49" s="103">
        <f t="shared" si="192"/>
        <v>0</v>
      </c>
      <c r="F49" s="103">
        <f t="shared" si="192"/>
        <v>0</v>
      </c>
      <c r="G49" s="103"/>
      <c r="H49" s="103">
        <f t="shared" si="193"/>
        <v>0</v>
      </c>
      <c r="I49" s="103">
        <f t="shared" si="193"/>
        <v>0</v>
      </c>
      <c r="J49" s="103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190"/>
      <c r="DX49" s="190"/>
      <c r="DY49" s="190"/>
      <c r="DZ49" s="190"/>
      <c r="EA49" s="190"/>
      <c r="EB49" s="190"/>
      <c r="EC49" s="190"/>
      <c r="ED49" s="190"/>
      <c r="EE49" s="190"/>
      <c r="EF49" s="190"/>
      <c r="EG49" s="190"/>
      <c r="EH49" s="190"/>
      <c r="EI49" s="190"/>
      <c r="EJ49" s="190"/>
      <c r="EK49" s="190"/>
      <c r="EL49" s="190"/>
      <c r="EM49" s="190"/>
      <c r="EN49" s="190"/>
      <c r="EO49" s="190"/>
      <c r="EP49" s="190"/>
      <c r="EQ49" s="190"/>
      <c r="ER49" s="190"/>
      <c r="ES49" s="190"/>
      <c r="ET49" s="190"/>
      <c r="EU49" s="190"/>
      <c r="EV49" s="190"/>
      <c r="EW49" s="190"/>
      <c r="EX49" s="190"/>
      <c r="EY49" s="190"/>
      <c r="EZ49" s="190"/>
      <c r="FA49" s="190"/>
      <c r="FB49" s="190"/>
      <c r="FC49" s="190"/>
      <c r="FD49" s="190"/>
      <c r="FE49" s="190"/>
      <c r="FF49" s="190"/>
      <c r="FG49" s="190"/>
      <c r="FH49" s="190"/>
      <c r="FI49" s="190"/>
      <c r="FJ49" s="190"/>
      <c r="FK49" s="190"/>
      <c r="FL49" s="190"/>
      <c r="FM49" s="190"/>
      <c r="FN49" s="190"/>
      <c r="FO49" s="190"/>
      <c r="FP49" s="190"/>
      <c r="FQ49" s="190"/>
      <c r="FR49" s="190"/>
      <c r="FS49" s="190"/>
      <c r="FT49" s="190"/>
      <c r="FU49" s="190"/>
      <c r="FV49" s="190"/>
      <c r="FW49" s="190"/>
      <c r="FX49" s="190"/>
      <c r="FY49" s="190"/>
      <c r="FZ49" s="190"/>
      <c r="GA49" s="190"/>
      <c r="GB49" s="190"/>
      <c r="GC49" s="190"/>
      <c r="GD49" s="190"/>
      <c r="GE49" s="190"/>
      <c r="GF49" s="190"/>
      <c r="GG49" s="190"/>
      <c r="GH49" s="190"/>
      <c r="GI49" s="190"/>
      <c r="GJ49" s="190"/>
      <c r="GK49" s="190"/>
      <c r="GL49" s="190"/>
      <c r="GM49" s="190"/>
      <c r="GN49" s="190"/>
    </row>
    <row r="50" spans="1:196" x14ac:dyDescent="0.2">
      <c r="A50" s="102" t="str">
        <f t="shared" si="191"/>
        <v>X</v>
      </c>
      <c r="B50" s="205"/>
      <c r="C50" s="189">
        <f t="shared" si="192"/>
        <v>0</v>
      </c>
      <c r="D50" s="190">
        <f t="shared" si="192"/>
        <v>0</v>
      </c>
      <c r="E50" s="103">
        <f t="shared" si="192"/>
        <v>0</v>
      </c>
      <c r="F50" s="103">
        <f t="shared" si="192"/>
        <v>0</v>
      </c>
      <c r="G50" s="103"/>
      <c r="H50" s="103">
        <f t="shared" si="193"/>
        <v>0</v>
      </c>
      <c r="I50" s="103">
        <f t="shared" si="193"/>
        <v>0</v>
      </c>
      <c r="J50" s="103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  <c r="EC50" s="190"/>
      <c r="ED50" s="190"/>
      <c r="EE50" s="190"/>
      <c r="EF50" s="190"/>
      <c r="EG50" s="190"/>
      <c r="EH50" s="190"/>
      <c r="EI50" s="190"/>
      <c r="EJ50" s="190"/>
      <c r="EK50" s="190"/>
      <c r="EL50" s="190"/>
      <c r="EM50" s="190"/>
      <c r="EN50" s="190"/>
      <c r="EO50" s="190"/>
      <c r="EP50" s="190"/>
      <c r="EQ50" s="190"/>
      <c r="ER50" s="190"/>
      <c r="ES50" s="190"/>
      <c r="ET50" s="190"/>
      <c r="EU50" s="190"/>
      <c r="EV50" s="190"/>
      <c r="EW50" s="190"/>
      <c r="EX50" s="190"/>
      <c r="EY50" s="190"/>
      <c r="EZ50" s="190"/>
      <c r="FA50" s="190"/>
      <c r="FB50" s="190"/>
      <c r="FC50" s="190"/>
      <c r="FD50" s="190"/>
      <c r="FE50" s="190"/>
      <c r="FF50" s="190"/>
      <c r="FG50" s="190"/>
      <c r="FH50" s="190"/>
      <c r="FI50" s="190"/>
      <c r="FJ50" s="190"/>
      <c r="FK50" s="190"/>
      <c r="FL50" s="190"/>
      <c r="FM50" s="190"/>
      <c r="FN50" s="190"/>
      <c r="FO50" s="190"/>
      <c r="FP50" s="190"/>
      <c r="FQ50" s="190"/>
      <c r="FR50" s="190"/>
      <c r="FS50" s="190"/>
      <c r="FT50" s="190"/>
      <c r="FU50" s="190"/>
      <c r="FV50" s="190"/>
      <c r="FW50" s="190"/>
      <c r="FX50" s="190"/>
      <c r="FY50" s="190"/>
      <c r="FZ50" s="190"/>
      <c r="GA50" s="190"/>
      <c r="GB50" s="190"/>
      <c r="GC50" s="190"/>
      <c r="GD50" s="190"/>
      <c r="GE50" s="190"/>
      <c r="GF50" s="190"/>
      <c r="GG50" s="190"/>
      <c r="GH50" s="190"/>
      <c r="GI50" s="190"/>
      <c r="GJ50" s="190"/>
      <c r="GK50" s="190"/>
      <c r="GL50" s="190"/>
      <c r="GM50" s="190"/>
      <c r="GN50" s="190"/>
    </row>
    <row r="51" spans="1:196" x14ac:dyDescent="0.2">
      <c r="A51" s="102" t="str">
        <f t="shared" si="191"/>
        <v>X</v>
      </c>
      <c r="B51" s="205"/>
      <c r="C51" s="189">
        <f>C20</f>
        <v>0</v>
      </c>
      <c r="D51" s="190">
        <f>D20</f>
        <v>0</v>
      </c>
      <c r="E51" s="103">
        <f t="shared" ref="E51" si="194">E20</f>
        <v>0</v>
      </c>
      <c r="F51" s="103">
        <f>F20</f>
        <v>0</v>
      </c>
      <c r="G51" s="103"/>
      <c r="H51" s="103">
        <f t="shared" si="193"/>
        <v>0</v>
      </c>
      <c r="I51" s="103">
        <f t="shared" si="193"/>
        <v>0</v>
      </c>
      <c r="J51" s="103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190"/>
      <c r="DG51" s="190"/>
      <c r="DH51" s="190"/>
      <c r="DI51" s="190"/>
      <c r="DJ51" s="190"/>
      <c r="DK51" s="190"/>
      <c r="DL51" s="190"/>
      <c r="DM51" s="190"/>
      <c r="DN51" s="190"/>
      <c r="DO51" s="190"/>
      <c r="DP51" s="190"/>
      <c r="DQ51" s="190"/>
      <c r="DR51" s="190"/>
      <c r="DS51" s="190"/>
      <c r="DT51" s="190"/>
      <c r="DU51" s="190"/>
      <c r="DV51" s="190"/>
      <c r="DW51" s="190"/>
      <c r="DX51" s="190"/>
      <c r="DY51" s="190"/>
      <c r="DZ51" s="190"/>
      <c r="EA51" s="190"/>
      <c r="EB51" s="190"/>
      <c r="EC51" s="190"/>
      <c r="ED51" s="190"/>
      <c r="EE51" s="190"/>
      <c r="EF51" s="190"/>
      <c r="EG51" s="190"/>
      <c r="EH51" s="190"/>
      <c r="EI51" s="190"/>
      <c r="EJ51" s="190"/>
      <c r="EK51" s="190"/>
      <c r="EL51" s="190"/>
      <c r="EM51" s="190"/>
      <c r="EN51" s="190"/>
      <c r="EO51" s="190"/>
      <c r="EP51" s="190"/>
      <c r="EQ51" s="190"/>
      <c r="ER51" s="190"/>
      <c r="ES51" s="190"/>
      <c r="ET51" s="190"/>
      <c r="EU51" s="190"/>
      <c r="EV51" s="190"/>
      <c r="EW51" s="190"/>
      <c r="EX51" s="190"/>
      <c r="EY51" s="190"/>
      <c r="EZ51" s="190"/>
      <c r="FA51" s="190"/>
      <c r="FB51" s="190"/>
      <c r="FC51" s="190"/>
      <c r="FD51" s="190"/>
      <c r="FE51" s="190"/>
      <c r="FF51" s="190"/>
      <c r="FG51" s="190"/>
      <c r="FH51" s="190"/>
      <c r="FI51" s="190"/>
      <c r="FJ51" s="190"/>
      <c r="FK51" s="190"/>
      <c r="FL51" s="190"/>
      <c r="FM51" s="190"/>
      <c r="FN51" s="190"/>
      <c r="FO51" s="190"/>
      <c r="FP51" s="190"/>
      <c r="FQ51" s="190"/>
      <c r="FR51" s="190"/>
      <c r="FS51" s="190"/>
      <c r="FT51" s="190"/>
      <c r="FU51" s="190"/>
      <c r="FV51" s="190"/>
      <c r="FW51" s="190"/>
      <c r="FX51" s="190"/>
      <c r="FY51" s="190"/>
      <c r="FZ51" s="190"/>
      <c r="GA51" s="190"/>
      <c r="GB51" s="190"/>
      <c r="GC51" s="190"/>
      <c r="GD51" s="190"/>
      <c r="GE51" s="190"/>
      <c r="GF51" s="190"/>
      <c r="GG51" s="190"/>
      <c r="GH51" s="190"/>
      <c r="GI51" s="190"/>
      <c r="GJ51" s="190"/>
      <c r="GK51" s="190"/>
      <c r="GL51" s="190"/>
      <c r="GM51" s="190"/>
      <c r="GN51" s="190"/>
    </row>
    <row r="52" spans="1:196" x14ac:dyDescent="0.2">
      <c r="A52" s="104" t="str">
        <f t="shared" si="191"/>
        <v>X</v>
      </c>
      <c r="B52" s="206"/>
      <c r="C52" s="191">
        <f>C21</f>
        <v>0</v>
      </c>
      <c r="D52" s="192">
        <f>D21</f>
        <v>0</v>
      </c>
      <c r="E52" s="105">
        <f>E21</f>
        <v>0</v>
      </c>
      <c r="F52" s="105">
        <f>F21</f>
        <v>0</v>
      </c>
      <c r="G52" s="105"/>
      <c r="H52" s="105">
        <f t="shared" si="193"/>
        <v>0</v>
      </c>
      <c r="I52" s="105">
        <f t="shared" si="193"/>
        <v>0</v>
      </c>
      <c r="J52" s="105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</row>
    <row r="53" spans="1:196" x14ac:dyDescent="0.2">
      <c r="K53" s="207">
        <f>SUM(K36:K52)</f>
        <v>0</v>
      </c>
      <c r="L53" s="207">
        <f t="shared" ref="L53:BW53" si="195">SUM(L36:L52)</f>
        <v>0</v>
      </c>
      <c r="M53" s="207">
        <f t="shared" si="195"/>
        <v>0</v>
      </c>
      <c r="N53" s="207">
        <f t="shared" si="195"/>
        <v>0</v>
      </c>
      <c r="O53" s="207">
        <f t="shared" si="195"/>
        <v>0</v>
      </c>
      <c r="P53" s="207">
        <f t="shared" si="195"/>
        <v>0</v>
      </c>
      <c r="Q53" s="207">
        <f t="shared" si="195"/>
        <v>0</v>
      </c>
      <c r="R53" s="207">
        <f t="shared" si="195"/>
        <v>0</v>
      </c>
      <c r="S53" s="207">
        <f t="shared" si="195"/>
        <v>0</v>
      </c>
      <c r="T53" s="207">
        <f t="shared" si="195"/>
        <v>0</v>
      </c>
      <c r="U53" s="207">
        <f t="shared" si="195"/>
        <v>0</v>
      </c>
      <c r="V53" s="207">
        <f t="shared" si="195"/>
        <v>0</v>
      </c>
      <c r="W53" s="207">
        <f t="shared" si="195"/>
        <v>0</v>
      </c>
      <c r="X53" s="207">
        <f t="shared" si="195"/>
        <v>0</v>
      </c>
      <c r="Y53" s="207">
        <f t="shared" si="195"/>
        <v>0</v>
      </c>
      <c r="Z53" s="207">
        <f t="shared" si="195"/>
        <v>0</v>
      </c>
      <c r="AA53" s="207">
        <f t="shared" si="195"/>
        <v>0</v>
      </c>
      <c r="AB53" s="207">
        <f t="shared" si="195"/>
        <v>0</v>
      </c>
      <c r="AC53" s="207">
        <f t="shared" si="195"/>
        <v>0</v>
      </c>
      <c r="AD53" s="207">
        <f t="shared" si="195"/>
        <v>0</v>
      </c>
      <c r="AE53" s="207">
        <f t="shared" si="195"/>
        <v>0</v>
      </c>
      <c r="AF53" s="207">
        <f t="shared" si="195"/>
        <v>0</v>
      </c>
      <c r="AG53" s="207">
        <f t="shared" si="195"/>
        <v>0</v>
      </c>
      <c r="AH53" s="207">
        <f t="shared" si="195"/>
        <v>0</v>
      </c>
      <c r="AI53" s="207">
        <f t="shared" si="195"/>
        <v>0</v>
      </c>
      <c r="AJ53" s="207">
        <f t="shared" si="195"/>
        <v>0</v>
      </c>
      <c r="AK53" s="207">
        <f t="shared" si="195"/>
        <v>0</v>
      </c>
      <c r="AL53" s="207">
        <f t="shared" si="195"/>
        <v>0</v>
      </c>
      <c r="AM53" s="207">
        <f t="shared" si="195"/>
        <v>0</v>
      </c>
      <c r="AN53" s="207">
        <f t="shared" si="195"/>
        <v>0</v>
      </c>
      <c r="AO53" s="207">
        <f t="shared" si="195"/>
        <v>0</v>
      </c>
      <c r="AP53" s="207">
        <f t="shared" si="195"/>
        <v>0</v>
      </c>
      <c r="AQ53" s="207">
        <f t="shared" si="195"/>
        <v>0</v>
      </c>
      <c r="AR53" s="207">
        <f t="shared" si="195"/>
        <v>0</v>
      </c>
      <c r="AS53" s="207">
        <f t="shared" si="195"/>
        <v>0</v>
      </c>
      <c r="AT53" s="207">
        <f t="shared" si="195"/>
        <v>0</v>
      </c>
      <c r="AU53" s="207">
        <f t="shared" si="195"/>
        <v>0</v>
      </c>
      <c r="AV53" s="207">
        <f t="shared" si="195"/>
        <v>0</v>
      </c>
      <c r="AW53" s="207">
        <f t="shared" si="195"/>
        <v>0</v>
      </c>
      <c r="AX53" s="207">
        <f t="shared" si="195"/>
        <v>0</v>
      </c>
      <c r="AY53" s="207">
        <f t="shared" si="195"/>
        <v>0</v>
      </c>
      <c r="AZ53" s="207">
        <f t="shared" si="195"/>
        <v>0</v>
      </c>
      <c r="BA53" s="207">
        <f t="shared" si="195"/>
        <v>0</v>
      </c>
      <c r="BB53" s="207">
        <f t="shared" si="195"/>
        <v>0</v>
      </c>
      <c r="BC53" s="207">
        <f t="shared" si="195"/>
        <v>0</v>
      </c>
      <c r="BD53" s="207">
        <f t="shared" si="195"/>
        <v>0</v>
      </c>
      <c r="BE53" s="207">
        <f t="shared" si="195"/>
        <v>0</v>
      </c>
      <c r="BF53" s="207">
        <f t="shared" si="195"/>
        <v>0</v>
      </c>
      <c r="BG53" s="207">
        <f t="shared" si="195"/>
        <v>0</v>
      </c>
      <c r="BH53" s="207">
        <f t="shared" si="195"/>
        <v>0</v>
      </c>
      <c r="BI53" s="207">
        <f t="shared" si="195"/>
        <v>0</v>
      </c>
      <c r="BJ53" s="207">
        <f t="shared" si="195"/>
        <v>0</v>
      </c>
      <c r="BK53" s="207">
        <f t="shared" si="195"/>
        <v>0</v>
      </c>
      <c r="BL53" s="207">
        <f t="shared" si="195"/>
        <v>0</v>
      </c>
      <c r="BM53" s="207">
        <f t="shared" si="195"/>
        <v>0</v>
      </c>
      <c r="BN53" s="207">
        <f t="shared" si="195"/>
        <v>0</v>
      </c>
      <c r="BO53" s="207">
        <f t="shared" si="195"/>
        <v>0</v>
      </c>
      <c r="BP53" s="207">
        <f t="shared" si="195"/>
        <v>0</v>
      </c>
      <c r="BQ53" s="207">
        <f t="shared" si="195"/>
        <v>0</v>
      </c>
      <c r="BR53" s="207">
        <f t="shared" si="195"/>
        <v>0</v>
      </c>
      <c r="BS53" s="207">
        <f t="shared" si="195"/>
        <v>0</v>
      </c>
      <c r="BT53" s="207">
        <f t="shared" si="195"/>
        <v>0</v>
      </c>
      <c r="BU53" s="207">
        <f t="shared" si="195"/>
        <v>0</v>
      </c>
      <c r="BV53" s="207">
        <f t="shared" si="195"/>
        <v>0</v>
      </c>
      <c r="BW53" s="207">
        <f t="shared" si="195"/>
        <v>0</v>
      </c>
      <c r="BX53" s="207">
        <f t="shared" ref="BX53:EI53" si="196">SUM(BX36:BX52)</f>
        <v>0</v>
      </c>
      <c r="BY53" s="207">
        <f t="shared" si="196"/>
        <v>0</v>
      </c>
      <c r="BZ53" s="207">
        <f t="shared" si="196"/>
        <v>0</v>
      </c>
      <c r="CA53" s="207">
        <f t="shared" si="196"/>
        <v>0</v>
      </c>
      <c r="CB53" s="207">
        <f t="shared" si="196"/>
        <v>0</v>
      </c>
      <c r="CC53" s="207">
        <f t="shared" si="196"/>
        <v>0</v>
      </c>
      <c r="CD53" s="207">
        <f t="shared" si="196"/>
        <v>0</v>
      </c>
      <c r="CE53" s="207">
        <f t="shared" si="196"/>
        <v>0</v>
      </c>
      <c r="CF53" s="207">
        <f t="shared" si="196"/>
        <v>0</v>
      </c>
      <c r="CG53" s="207">
        <f t="shared" si="196"/>
        <v>0</v>
      </c>
      <c r="CH53" s="207">
        <f t="shared" si="196"/>
        <v>0</v>
      </c>
      <c r="CI53" s="207">
        <f t="shared" si="196"/>
        <v>0</v>
      </c>
      <c r="CJ53" s="207">
        <f t="shared" si="196"/>
        <v>0</v>
      </c>
      <c r="CK53" s="207">
        <f t="shared" si="196"/>
        <v>0</v>
      </c>
      <c r="CL53" s="207">
        <f t="shared" si="196"/>
        <v>0</v>
      </c>
      <c r="CM53" s="207">
        <f t="shared" si="196"/>
        <v>0</v>
      </c>
      <c r="CN53" s="207">
        <f t="shared" si="196"/>
        <v>0</v>
      </c>
      <c r="CO53" s="207">
        <f t="shared" si="196"/>
        <v>0</v>
      </c>
      <c r="CP53" s="207">
        <f t="shared" si="196"/>
        <v>0</v>
      </c>
      <c r="CQ53" s="207">
        <f t="shared" si="196"/>
        <v>0</v>
      </c>
      <c r="CR53" s="207">
        <f t="shared" si="196"/>
        <v>0</v>
      </c>
      <c r="CS53" s="207">
        <f t="shared" si="196"/>
        <v>0</v>
      </c>
      <c r="CT53" s="207">
        <f t="shared" si="196"/>
        <v>0</v>
      </c>
      <c r="CU53" s="207">
        <f t="shared" si="196"/>
        <v>0</v>
      </c>
      <c r="CV53" s="207">
        <f t="shared" si="196"/>
        <v>0</v>
      </c>
      <c r="CW53" s="207">
        <f t="shared" si="196"/>
        <v>0</v>
      </c>
      <c r="CX53" s="207">
        <f t="shared" si="196"/>
        <v>0</v>
      </c>
      <c r="CY53" s="207">
        <f t="shared" si="196"/>
        <v>0</v>
      </c>
      <c r="CZ53" s="207">
        <f t="shared" si="196"/>
        <v>0</v>
      </c>
      <c r="DA53" s="207">
        <f t="shared" si="196"/>
        <v>0</v>
      </c>
      <c r="DB53" s="207">
        <f t="shared" si="196"/>
        <v>0</v>
      </c>
      <c r="DC53" s="207">
        <f t="shared" si="196"/>
        <v>0</v>
      </c>
      <c r="DD53" s="207">
        <f t="shared" si="196"/>
        <v>0</v>
      </c>
      <c r="DE53" s="207">
        <f t="shared" si="196"/>
        <v>0</v>
      </c>
      <c r="DF53" s="207">
        <f t="shared" si="196"/>
        <v>0</v>
      </c>
      <c r="DG53" s="207">
        <f t="shared" si="196"/>
        <v>0</v>
      </c>
      <c r="DH53" s="207">
        <f t="shared" si="196"/>
        <v>0</v>
      </c>
      <c r="DI53" s="207">
        <f t="shared" si="196"/>
        <v>0</v>
      </c>
      <c r="DJ53" s="207">
        <f t="shared" si="196"/>
        <v>0</v>
      </c>
      <c r="DK53" s="207">
        <f t="shared" si="196"/>
        <v>0</v>
      </c>
      <c r="DL53" s="207">
        <f t="shared" si="196"/>
        <v>0</v>
      </c>
      <c r="DM53" s="207">
        <f t="shared" si="196"/>
        <v>0</v>
      </c>
      <c r="DN53" s="207">
        <f t="shared" si="196"/>
        <v>0</v>
      </c>
      <c r="DO53" s="207">
        <f t="shared" si="196"/>
        <v>0</v>
      </c>
      <c r="DP53" s="207">
        <f t="shared" si="196"/>
        <v>0</v>
      </c>
      <c r="DQ53" s="207">
        <f t="shared" si="196"/>
        <v>0</v>
      </c>
      <c r="DR53" s="207">
        <f t="shared" si="196"/>
        <v>0</v>
      </c>
      <c r="DS53" s="207">
        <f t="shared" si="196"/>
        <v>0</v>
      </c>
      <c r="DT53" s="207">
        <f t="shared" si="196"/>
        <v>0</v>
      </c>
      <c r="DU53" s="207">
        <f t="shared" si="196"/>
        <v>0</v>
      </c>
      <c r="DV53" s="207">
        <f t="shared" si="196"/>
        <v>0</v>
      </c>
      <c r="DW53" s="207">
        <f t="shared" si="196"/>
        <v>0</v>
      </c>
      <c r="DX53" s="207">
        <f t="shared" si="196"/>
        <v>0</v>
      </c>
      <c r="DY53" s="207">
        <f t="shared" si="196"/>
        <v>0</v>
      </c>
      <c r="DZ53" s="207">
        <f t="shared" si="196"/>
        <v>0</v>
      </c>
      <c r="EA53" s="207">
        <f t="shared" si="196"/>
        <v>0</v>
      </c>
      <c r="EB53" s="207">
        <f t="shared" si="196"/>
        <v>0</v>
      </c>
      <c r="EC53" s="207">
        <f t="shared" si="196"/>
        <v>0</v>
      </c>
      <c r="ED53" s="207">
        <f t="shared" si="196"/>
        <v>0</v>
      </c>
      <c r="EE53" s="207">
        <f t="shared" si="196"/>
        <v>0</v>
      </c>
      <c r="EF53" s="207">
        <f t="shared" si="196"/>
        <v>0</v>
      </c>
      <c r="EG53" s="207">
        <f t="shared" si="196"/>
        <v>0</v>
      </c>
      <c r="EH53" s="207">
        <f t="shared" si="196"/>
        <v>0</v>
      </c>
      <c r="EI53" s="207">
        <f t="shared" si="196"/>
        <v>0</v>
      </c>
      <c r="EJ53" s="207">
        <f t="shared" ref="EJ53:GN53" si="197">SUM(EJ36:EJ52)</f>
        <v>0</v>
      </c>
      <c r="EK53" s="207">
        <f t="shared" si="197"/>
        <v>0</v>
      </c>
      <c r="EL53" s="207">
        <f t="shared" si="197"/>
        <v>0</v>
      </c>
      <c r="EM53" s="207">
        <f t="shared" si="197"/>
        <v>0</v>
      </c>
      <c r="EN53" s="207">
        <f t="shared" si="197"/>
        <v>0</v>
      </c>
      <c r="EO53" s="207">
        <f t="shared" si="197"/>
        <v>0</v>
      </c>
      <c r="EP53" s="207">
        <f t="shared" si="197"/>
        <v>0</v>
      </c>
      <c r="EQ53" s="207">
        <f t="shared" si="197"/>
        <v>0</v>
      </c>
      <c r="ER53" s="207">
        <f t="shared" si="197"/>
        <v>0</v>
      </c>
      <c r="ES53" s="207">
        <f t="shared" si="197"/>
        <v>0</v>
      </c>
      <c r="ET53" s="207">
        <f t="shared" si="197"/>
        <v>0</v>
      </c>
      <c r="EU53" s="207">
        <f t="shared" si="197"/>
        <v>0</v>
      </c>
      <c r="EV53" s="207">
        <f t="shared" si="197"/>
        <v>0</v>
      </c>
      <c r="EW53" s="207">
        <f t="shared" si="197"/>
        <v>0</v>
      </c>
      <c r="EX53" s="207">
        <f t="shared" si="197"/>
        <v>0</v>
      </c>
      <c r="EY53" s="207">
        <f t="shared" si="197"/>
        <v>0</v>
      </c>
      <c r="EZ53" s="207">
        <f t="shared" si="197"/>
        <v>0</v>
      </c>
      <c r="FA53" s="207">
        <f t="shared" si="197"/>
        <v>0</v>
      </c>
      <c r="FB53" s="207">
        <f t="shared" si="197"/>
        <v>0</v>
      </c>
      <c r="FC53" s="207">
        <f t="shared" si="197"/>
        <v>0</v>
      </c>
      <c r="FD53" s="207">
        <f t="shared" si="197"/>
        <v>0</v>
      </c>
      <c r="FE53" s="207">
        <f t="shared" si="197"/>
        <v>0</v>
      </c>
      <c r="FF53" s="207">
        <f t="shared" si="197"/>
        <v>0</v>
      </c>
      <c r="FG53" s="207">
        <f t="shared" si="197"/>
        <v>0</v>
      </c>
      <c r="FH53" s="207">
        <f t="shared" si="197"/>
        <v>0</v>
      </c>
      <c r="FI53" s="207">
        <f t="shared" si="197"/>
        <v>0</v>
      </c>
      <c r="FJ53" s="207">
        <f t="shared" si="197"/>
        <v>0</v>
      </c>
      <c r="FK53" s="207">
        <f t="shared" si="197"/>
        <v>0</v>
      </c>
      <c r="FL53" s="207">
        <f t="shared" si="197"/>
        <v>0</v>
      </c>
      <c r="FM53" s="207">
        <f t="shared" si="197"/>
        <v>0</v>
      </c>
      <c r="FN53" s="207">
        <f t="shared" si="197"/>
        <v>0</v>
      </c>
      <c r="FO53" s="207">
        <f t="shared" si="197"/>
        <v>0</v>
      </c>
      <c r="FP53" s="207">
        <f t="shared" si="197"/>
        <v>0</v>
      </c>
      <c r="FQ53" s="207">
        <f t="shared" si="197"/>
        <v>0</v>
      </c>
      <c r="FR53" s="207">
        <f t="shared" si="197"/>
        <v>0</v>
      </c>
      <c r="FS53" s="207">
        <f t="shared" si="197"/>
        <v>0</v>
      </c>
      <c r="FT53" s="207">
        <f t="shared" si="197"/>
        <v>0</v>
      </c>
      <c r="FU53" s="207">
        <f t="shared" si="197"/>
        <v>0</v>
      </c>
      <c r="FV53" s="207">
        <f t="shared" si="197"/>
        <v>0</v>
      </c>
      <c r="FW53" s="207">
        <f t="shared" si="197"/>
        <v>0</v>
      </c>
      <c r="FX53" s="207">
        <f t="shared" si="197"/>
        <v>0</v>
      </c>
      <c r="FY53" s="207">
        <f t="shared" si="197"/>
        <v>0</v>
      </c>
      <c r="FZ53" s="207">
        <f t="shared" si="197"/>
        <v>0</v>
      </c>
      <c r="GA53" s="207">
        <f t="shared" si="197"/>
        <v>0</v>
      </c>
      <c r="GB53" s="207">
        <f t="shared" si="197"/>
        <v>0</v>
      </c>
      <c r="GC53" s="207">
        <f t="shared" si="197"/>
        <v>0</v>
      </c>
      <c r="GD53" s="207">
        <f t="shared" si="197"/>
        <v>0</v>
      </c>
      <c r="GE53" s="207">
        <f t="shared" si="197"/>
        <v>0</v>
      </c>
      <c r="GF53" s="207">
        <f t="shared" si="197"/>
        <v>0</v>
      </c>
      <c r="GG53" s="207">
        <f t="shared" si="197"/>
        <v>0</v>
      </c>
      <c r="GH53" s="207">
        <f t="shared" si="197"/>
        <v>0</v>
      </c>
      <c r="GI53" s="207">
        <f t="shared" si="197"/>
        <v>0</v>
      </c>
      <c r="GJ53" s="207">
        <f t="shared" si="197"/>
        <v>0</v>
      </c>
      <c r="GK53" s="207">
        <f t="shared" si="197"/>
        <v>0</v>
      </c>
      <c r="GL53" s="207">
        <f t="shared" si="197"/>
        <v>0</v>
      </c>
      <c r="GM53" s="207">
        <f t="shared" si="197"/>
        <v>0</v>
      </c>
      <c r="GN53" s="207">
        <f t="shared" si="197"/>
        <v>0</v>
      </c>
    </row>
    <row r="205" spans="1:3" x14ac:dyDescent="0.2">
      <c r="A205" s="8"/>
      <c r="B205" s="8"/>
      <c r="C205" s="8"/>
    </row>
    <row r="206" spans="1:3" x14ac:dyDescent="0.2">
      <c r="A206" s="8"/>
      <c r="B206" s="8"/>
      <c r="C206" s="8"/>
    </row>
    <row r="207" spans="1:3" x14ac:dyDescent="0.2">
      <c r="A207" s="8"/>
      <c r="B207" s="8"/>
      <c r="C207" s="8"/>
    </row>
  </sheetData>
  <sheetProtection password="8916" sheet="1" objects="1" scenarios="1" formatCells="0" formatColumns="0" formatRows="0" insertRows="0"/>
  <mergeCells count="2">
    <mergeCell ref="K3:GN3"/>
    <mergeCell ref="K34:GN34"/>
  </mergeCells>
  <dataValidations count="3">
    <dataValidation type="list" allowBlank="1" showInputMessage="1" showErrorMessage="1" sqref="G5:G21 G36:G52">
      <formula1>"Bianual, Anual, Semestral, Trimestral, Bimensual,Mensual"</formula1>
    </dataValidation>
    <dataValidation type="list" allowBlank="1" showInputMessage="1" showErrorMessage="1" sqref="J5:J21 J36:J52">
      <formula1>"Alemán, Francés"</formula1>
    </dataValidation>
    <dataValidation type="list" allowBlank="1" showInputMessage="1" showErrorMessage="1" sqref="B5:B21 B36:B52">
      <formula1>"IFIs, Mercado de Valores"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41"/>
  <sheetViews>
    <sheetView showGridLines="0" topLeftCell="A28" zoomScale="80" zoomScaleNormal="80" workbookViewId="0">
      <selection activeCell="I39" sqref="I39"/>
    </sheetView>
  </sheetViews>
  <sheetFormatPr baseColWidth="10" defaultColWidth="11.42578125" defaultRowHeight="15" x14ac:dyDescent="0.2"/>
  <cols>
    <col min="1" max="1" width="43.85546875" style="110" customWidth="1"/>
    <col min="2" max="3" width="11.42578125" style="110"/>
    <col min="4" max="4" width="9" style="110" customWidth="1"/>
    <col min="5" max="16384" width="11.42578125" style="110"/>
  </cols>
  <sheetData>
    <row r="1" spans="1:5" ht="15.75" customHeight="1" x14ac:dyDescent="0.2">
      <c r="A1" s="665" t="s">
        <v>189</v>
      </c>
      <c r="B1" s="666"/>
      <c r="C1" s="666"/>
      <c r="D1" s="666"/>
      <c r="E1" s="667"/>
    </row>
    <row r="2" spans="1:5" ht="16.5" customHeight="1" thickBot="1" x14ac:dyDescent="0.25">
      <c r="A2" s="668"/>
      <c r="B2" s="669"/>
      <c r="C2" s="669"/>
      <c r="D2" s="669"/>
      <c r="E2" s="670"/>
    </row>
    <row r="3" spans="1:5" ht="16.5" thickBot="1" x14ac:dyDescent="0.3">
      <c r="A3" s="612" t="s">
        <v>190</v>
      </c>
      <c r="B3" s="613"/>
      <c r="C3" s="613"/>
      <c r="D3" s="613"/>
      <c r="E3" s="614"/>
    </row>
    <row r="4" spans="1:5" x14ac:dyDescent="0.2">
      <c r="A4" s="111" t="s">
        <v>191</v>
      </c>
      <c r="B4" s="662"/>
      <c r="C4" s="663"/>
      <c r="D4" s="663"/>
      <c r="E4" s="664"/>
    </row>
    <row r="5" spans="1:5" x14ac:dyDescent="0.2">
      <c r="A5" s="112" t="s">
        <v>294</v>
      </c>
      <c r="B5" s="620"/>
      <c r="C5" s="621"/>
      <c r="D5" s="621"/>
      <c r="E5" s="622"/>
    </row>
    <row r="6" spans="1:5" x14ac:dyDescent="0.2">
      <c r="A6" s="113" t="s">
        <v>192</v>
      </c>
      <c r="B6" s="672"/>
      <c r="C6" s="673"/>
      <c r="D6" s="673"/>
      <c r="E6" s="674"/>
    </row>
    <row r="7" spans="1:5" x14ac:dyDescent="0.2">
      <c r="A7" s="112" t="s">
        <v>193</v>
      </c>
      <c r="B7" s="620"/>
      <c r="C7" s="621"/>
      <c r="D7" s="621"/>
      <c r="E7" s="622"/>
    </row>
    <row r="8" spans="1:5" x14ac:dyDescent="0.2">
      <c r="A8" s="112" t="s">
        <v>194</v>
      </c>
      <c r="B8" s="675"/>
      <c r="C8" s="675"/>
      <c r="D8" s="675"/>
      <c r="E8" s="675"/>
    </row>
    <row r="9" spans="1:5" ht="15.75" thickBot="1" x14ac:dyDescent="0.25">
      <c r="A9" s="114" t="s">
        <v>195</v>
      </c>
      <c r="B9" s="630"/>
      <c r="C9" s="626"/>
      <c r="D9" s="626"/>
      <c r="E9" s="627"/>
    </row>
    <row r="10" spans="1:5" ht="16.5" thickBot="1" x14ac:dyDescent="0.3">
      <c r="A10" s="612" t="s">
        <v>196</v>
      </c>
      <c r="B10" s="613"/>
      <c r="C10" s="613"/>
      <c r="D10" s="613"/>
      <c r="E10" s="614"/>
    </row>
    <row r="11" spans="1:5" x14ac:dyDescent="0.2">
      <c r="A11" s="111" t="s">
        <v>197</v>
      </c>
      <c r="B11" s="662"/>
      <c r="C11" s="663"/>
      <c r="D11" s="663"/>
      <c r="E11" s="664"/>
    </row>
    <row r="12" spans="1:5" x14ac:dyDescent="0.2">
      <c r="A12" s="112" t="s">
        <v>198</v>
      </c>
      <c r="B12" s="620"/>
      <c r="C12" s="621"/>
      <c r="D12" s="621"/>
      <c r="E12" s="622"/>
    </row>
    <row r="13" spans="1:5" x14ac:dyDescent="0.2">
      <c r="A13" s="112" t="s">
        <v>199</v>
      </c>
      <c r="B13" s="620"/>
      <c r="C13" s="621"/>
      <c r="D13" s="621"/>
      <c r="E13" s="622"/>
    </row>
    <row r="14" spans="1:5" ht="15.75" thickBot="1" x14ac:dyDescent="0.25">
      <c r="A14" s="115" t="s">
        <v>200</v>
      </c>
      <c r="B14" s="615"/>
      <c r="C14" s="616"/>
      <c r="D14" s="616"/>
      <c r="E14" s="671"/>
    </row>
    <row r="15" spans="1:5" ht="16.5" thickBot="1" x14ac:dyDescent="0.3">
      <c r="A15" s="612" t="s">
        <v>201</v>
      </c>
      <c r="B15" s="613"/>
      <c r="C15" s="613"/>
      <c r="D15" s="613"/>
      <c r="E15" s="614"/>
    </row>
    <row r="16" spans="1:5" ht="15.75" thickBot="1" x14ac:dyDescent="0.25">
      <c r="A16" s="116" t="s">
        <v>202</v>
      </c>
      <c r="B16" s="659"/>
      <c r="C16" s="660"/>
      <c r="D16" s="660"/>
      <c r="E16" s="661"/>
    </row>
    <row r="17" spans="1:5" ht="16.5" thickBot="1" x14ac:dyDescent="0.3">
      <c r="A17" s="612" t="s">
        <v>203</v>
      </c>
      <c r="B17" s="613"/>
      <c r="C17" s="613"/>
      <c r="D17" s="613"/>
      <c r="E17" s="614"/>
    </row>
    <row r="18" spans="1:5" x14ac:dyDescent="0.2">
      <c r="A18" s="111" t="s">
        <v>204</v>
      </c>
      <c r="B18" s="654"/>
      <c r="C18" s="655"/>
      <c r="D18" s="651" t="s">
        <v>145</v>
      </c>
      <c r="E18" s="650"/>
    </row>
    <row r="19" spans="1:5" x14ac:dyDescent="0.2">
      <c r="A19" s="112" t="s">
        <v>205</v>
      </c>
      <c r="B19" s="656"/>
      <c r="C19" s="657"/>
      <c r="D19" s="647" t="s">
        <v>145</v>
      </c>
      <c r="E19" s="611"/>
    </row>
    <row r="20" spans="1:5" x14ac:dyDescent="0.2">
      <c r="A20" s="112" t="s">
        <v>206</v>
      </c>
      <c r="B20" s="656"/>
      <c r="C20" s="657"/>
      <c r="D20" s="647" t="s">
        <v>207</v>
      </c>
      <c r="E20" s="611"/>
    </row>
    <row r="21" spans="1:5" x14ac:dyDescent="0.2">
      <c r="A21" s="112" t="s">
        <v>208</v>
      </c>
      <c r="B21" s="658"/>
      <c r="C21" s="658"/>
      <c r="D21" s="652" t="s">
        <v>145</v>
      </c>
      <c r="E21" s="653"/>
    </row>
    <row r="22" spans="1:5" x14ac:dyDescent="0.2">
      <c r="A22" s="112" t="s">
        <v>209</v>
      </c>
      <c r="B22" s="628"/>
      <c r="C22" s="629"/>
      <c r="D22" s="647" t="s">
        <v>210</v>
      </c>
      <c r="E22" s="611"/>
    </row>
    <row r="23" spans="1:5" ht="16.5" customHeight="1" thickBot="1" x14ac:dyDescent="0.25">
      <c r="A23" s="112" t="s">
        <v>211</v>
      </c>
      <c r="B23" s="615"/>
      <c r="C23" s="616"/>
      <c r="D23" s="648" t="s">
        <v>210</v>
      </c>
      <c r="E23" s="646"/>
    </row>
    <row r="24" spans="1:5" ht="16.5" thickBot="1" x14ac:dyDescent="0.3">
      <c r="A24" s="612" t="s">
        <v>212</v>
      </c>
      <c r="B24" s="613"/>
      <c r="C24" s="613"/>
      <c r="D24" s="613"/>
      <c r="E24" s="614"/>
    </row>
    <row r="25" spans="1:5" x14ac:dyDescent="0.2">
      <c r="A25" s="117" t="s">
        <v>213</v>
      </c>
      <c r="B25" s="617">
        <v>0</v>
      </c>
      <c r="C25" s="618"/>
      <c r="D25" s="618"/>
      <c r="E25" s="619"/>
    </row>
    <row r="26" spans="1:5" x14ac:dyDescent="0.2">
      <c r="A26" s="112" t="s">
        <v>214</v>
      </c>
      <c r="B26" s="620"/>
      <c r="C26" s="621"/>
      <c r="D26" s="621"/>
      <c r="E26" s="622"/>
    </row>
    <row r="27" spans="1:5" x14ac:dyDescent="0.2">
      <c r="A27" s="118" t="s">
        <v>215</v>
      </c>
      <c r="B27" s="119" t="s">
        <v>216</v>
      </c>
      <c r="C27" s="623"/>
      <c r="D27" s="623"/>
      <c r="E27" s="624"/>
    </row>
    <row r="28" spans="1:5" ht="15.75" thickBot="1" x14ac:dyDescent="0.25">
      <c r="A28" s="118" t="s">
        <v>217</v>
      </c>
      <c r="B28" s="625"/>
      <c r="C28" s="626"/>
      <c r="D28" s="626"/>
      <c r="E28" s="627"/>
    </row>
    <row r="29" spans="1:5" ht="16.5" thickBot="1" x14ac:dyDescent="0.3">
      <c r="A29" s="612" t="s">
        <v>218</v>
      </c>
      <c r="B29" s="613"/>
      <c r="C29" s="613"/>
      <c r="D29" s="613"/>
      <c r="E29" s="614"/>
    </row>
    <row r="30" spans="1:5" ht="15.75" thickBot="1" x14ac:dyDescent="0.25">
      <c r="A30" s="631"/>
      <c r="B30" s="632"/>
      <c r="C30" s="632"/>
      <c r="D30" s="632"/>
      <c r="E30" s="633"/>
    </row>
    <row r="31" spans="1:5" ht="16.5" thickBot="1" x14ac:dyDescent="0.3">
      <c r="A31" s="612" t="s">
        <v>219</v>
      </c>
      <c r="B31" s="613"/>
      <c r="C31" s="613"/>
      <c r="D31" s="613"/>
      <c r="E31" s="614"/>
    </row>
    <row r="32" spans="1:5" ht="15.75" customHeight="1" x14ac:dyDescent="0.2">
      <c r="A32" s="120" t="s">
        <v>220</v>
      </c>
      <c r="B32" s="618"/>
      <c r="C32" s="634"/>
      <c r="D32" s="649" t="s">
        <v>210</v>
      </c>
      <c r="E32" s="650"/>
    </row>
    <row r="33" spans="1:5" x14ac:dyDescent="0.2">
      <c r="A33" s="112" t="s">
        <v>221</v>
      </c>
      <c r="B33" s="623"/>
      <c r="C33" s="635"/>
      <c r="D33" s="608" t="s">
        <v>210</v>
      </c>
      <c r="E33" s="609"/>
    </row>
    <row r="34" spans="1:5" x14ac:dyDescent="0.2">
      <c r="A34" s="121" t="s">
        <v>222</v>
      </c>
      <c r="B34" s="636"/>
      <c r="C34" s="637"/>
      <c r="D34" s="610" t="s">
        <v>210</v>
      </c>
      <c r="E34" s="611"/>
    </row>
    <row r="35" spans="1:5" x14ac:dyDescent="0.2">
      <c r="A35" s="115" t="s">
        <v>223</v>
      </c>
      <c r="B35" s="108"/>
      <c r="C35" s="109"/>
      <c r="D35" s="376" t="s">
        <v>210</v>
      </c>
      <c r="E35" s="377"/>
    </row>
    <row r="36" spans="1:5" ht="16.5" thickBot="1" x14ac:dyDescent="0.3">
      <c r="A36" s="122" t="s">
        <v>224</v>
      </c>
      <c r="B36" s="638">
        <f>SUM(B32:C35)</f>
        <v>0</v>
      </c>
      <c r="C36" s="639"/>
      <c r="D36" s="645" t="s">
        <v>210</v>
      </c>
      <c r="E36" s="646"/>
    </row>
    <row r="37" spans="1:5" ht="16.5" thickBot="1" x14ac:dyDescent="0.3">
      <c r="A37" s="640" t="s">
        <v>225</v>
      </c>
      <c r="B37" s="641"/>
      <c r="C37" s="641"/>
      <c r="D37" s="641"/>
      <c r="E37" s="642"/>
    </row>
    <row r="38" spans="1:5" x14ac:dyDescent="0.2">
      <c r="A38" s="111" t="s">
        <v>226</v>
      </c>
      <c r="B38" s="643"/>
      <c r="C38" s="618"/>
      <c r="D38" s="618"/>
      <c r="E38" s="619"/>
    </row>
    <row r="39" spans="1:5" x14ac:dyDescent="0.2">
      <c r="A39" s="112" t="s">
        <v>227</v>
      </c>
      <c r="B39" s="644"/>
      <c r="C39" s="623"/>
      <c r="D39" s="623"/>
      <c r="E39" s="624"/>
    </row>
    <row r="40" spans="1:5" x14ac:dyDescent="0.2">
      <c r="A40" s="112" t="s">
        <v>228</v>
      </c>
      <c r="B40" s="644"/>
      <c r="C40" s="623"/>
      <c r="D40" s="623"/>
      <c r="E40" s="624"/>
    </row>
    <row r="41" spans="1:5" ht="15.75" thickBot="1" x14ac:dyDescent="0.25">
      <c r="A41" s="114" t="s">
        <v>229</v>
      </c>
      <c r="B41" s="630"/>
      <c r="C41" s="626"/>
      <c r="D41" s="626"/>
      <c r="E41" s="627"/>
    </row>
  </sheetData>
  <sheetProtection password="F4D7" sheet="1" objects="1" scenarios="1" formatCells="0" formatColumns="0" formatRows="0"/>
  <mergeCells count="49">
    <mergeCell ref="B16:E16"/>
    <mergeCell ref="B5:E5"/>
    <mergeCell ref="A3:E3"/>
    <mergeCell ref="B4:E4"/>
    <mergeCell ref="A1:E2"/>
    <mergeCell ref="B11:E11"/>
    <mergeCell ref="B12:E12"/>
    <mergeCell ref="B13:E13"/>
    <mergeCell ref="B14:E14"/>
    <mergeCell ref="A15:E15"/>
    <mergeCell ref="B6:E6"/>
    <mergeCell ref="B7:E7"/>
    <mergeCell ref="B8:E8"/>
    <mergeCell ref="B9:E9"/>
    <mergeCell ref="A10:E10"/>
    <mergeCell ref="D18:E18"/>
    <mergeCell ref="D19:E19"/>
    <mergeCell ref="D20:E20"/>
    <mergeCell ref="D21:E21"/>
    <mergeCell ref="A17:E17"/>
    <mergeCell ref="B18:C18"/>
    <mergeCell ref="B19:C19"/>
    <mergeCell ref="B20:C20"/>
    <mergeCell ref="B21:C21"/>
    <mergeCell ref="B22:C22"/>
    <mergeCell ref="B41:E41"/>
    <mergeCell ref="A30:E30"/>
    <mergeCell ref="A31:E31"/>
    <mergeCell ref="B32:C32"/>
    <mergeCell ref="B33:C33"/>
    <mergeCell ref="B34:C34"/>
    <mergeCell ref="B36:C36"/>
    <mergeCell ref="A37:E37"/>
    <mergeCell ref="B38:E38"/>
    <mergeCell ref="B39:E39"/>
    <mergeCell ref="B40:E40"/>
    <mergeCell ref="D36:E36"/>
    <mergeCell ref="D22:E22"/>
    <mergeCell ref="D23:E23"/>
    <mergeCell ref="D32:E32"/>
    <mergeCell ref="D33:E33"/>
    <mergeCell ref="D34:E34"/>
    <mergeCell ref="A29:E29"/>
    <mergeCell ref="B23:C23"/>
    <mergeCell ref="A24:E24"/>
    <mergeCell ref="B25:E25"/>
    <mergeCell ref="B26:E26"/>
    <mergeCell ref="C27:E27"/>
    <mergeCell ref="B28:E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IV645"/>
  <sheetViews>
    <sheetView showGridLines="0" topLeftCell="A598" workbookViewId="0">
      <selection activeCell="J606" sqref="J606"/>
    </sheetView>
  </sheetViews>
  <sheetFormatPr baseColWidth="10" defaultColWidth="12.42578125" defaultRowHeight="12.75" x14ac:dyDescent="0.2"/>
  <cols>
    <col min="1" max="1" width="45.140625" style="382" customWidth="1"/>
    <col min="2" max="2" width="10.42578125" style="382" bestFit="1" customWidth="1"/>
    <col min="3" max="3" width="6.5703125" style="402" bestFit="1" customWidth="1"/>
    <col min="4" max="4" width="11" style="382" bestFit="1" customWidth="1"/>
    <col min="5" max="5" width="11.7109375" style="382" bestFit="1" customWidth="1"/>
    <col min="6" max="6" width="11.42578125" style="382" customWidth="1"/>
    <col min="7" max="7" width="12.85546875" style="382" customWidth="1"/>
    <col min="8" max="8" width="8.28515625" style="397" customWidth="1"/>
    <col min="9" max="16384" width="12.42578125" style="378"/>
  </cols>
  <sheetData>
    <row r="2" spans="1:256" ht="33" x14ac:dyDescent="0.45">
      <c r="A2" s="680" t="s">
        <v>134</v>
      </c>
      <c r="B2" s="681"/>
      <c r="C2" s="681"/>
      <c r="D2" s="681"/>
      <c r="E2" s="681"/>
      <c r="F2" s="681"/>
      <c r="G2" s="681"/>
      <c r="H2" s="682"/>
    </row>
    <row r="3" spans="1:256" ht="20.25" x14ac:dyDescent="0.3">
      <c r="A3" s="379" t="s">
        <v>135</v>
      </c>
      <c r="B3" s="379">
        <f>'Descripción del Proyecto'!B4:E4</f>
        <v>0</v>
      </c>
      <c r="C3" s="379"/>
      <c r="D3" s="379"/>
      <c r="E3" s="380" t="s">
        <v>136</v>
      </c>
      <c r="F3" s="381"/>
      <c r="H3" s="383"/>
    </row>
    <row r="4" spans="1:256" ht="20.25" x14ac:dyDescent="0.3">
      <c r="A4" s="383"/>
      <c r="B4" s="383"/>
      <c r="C4" s="383"/>
      <c r="D4" s="383"/>
      <c r="E4" s="383"/>
      <c r="F4" s="383"/>
      <c r="G4" s="383"/>
      <c r="H4" s="383"/>
    </row>
    <row r="5" spans="1:256" x14ac:dyDescent="0.2">
      <c r="A5" s="683" t="s">
        <v>137</v>
      </c>
      <c r="B5" s="683" t="s">
        <v>117</v>
      </c>
      <c r="C5" s="684" t="s">
        <v>1</v>
      </c>
      <c r="D5" s="685" t="s">
        <v>115</v>
      </c>
      <c r="E5" s="685"/>
      <c r="F5" s="685" t="s">
        <v>138</v>
      </c>
      <c r="G5" s="685"/>
      <c r="H5" s="686" t="s">
        <v>139</v>
      </c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4"/>
      <c r="BE5" s="384"/>
      <c r="BF5" s="384"/>
      <c r="BG5" s="384"/>
      <c r="BH5" s="384"/>
      <c r="BI5" s="384"/>
      <c r="BJ5" s="384"/>
      <c r="BK5" s="384"/>
      <c r="BL5" s="384"/>
      <c r="BM5" s="384"/>
      <c r="BN5" s="384"/>
      <c r="BO5" s="384"/>
      <c r="BP5" s="384"/>
      <c r="BQ5" s="384"/>
      <c r="BR5" s="384"/>
      <c r="BS5" s="384"/>
      <c r="BT5" s="384"/>
      <c r="BU5" s="384"/>
      <c r="BV5" s="384"/>
      <c r="BW5" s="384"/>
      <c r="BX5" s="384"/>
      <c r="BY5" s="384"/>
      <c r="BZ5" s="384"/>
      <c r="CA5" s="384"/>
      <c r="CB5" s="384"/>
      <c r="CC5" s="384"/>
      <c r="CD5" s="384"/>
      <c r="CE5" s="384"/>
      <c r="CF5" s="384"/>
      <c r="CG5" s="384"/>
      <c r="CH5" s="384"/>
      <c r="CI5" s="384"/>
      <c r="CJ5" s="384"/>
      <c r="CK5" s="384"/>
      <c r="CL5" s="384"/>
      <c r="CM5" s="384"/>
      <c r="CN5" s="384"/>
      <c r="CO5" s="384"/>
      <c r="CP5" s="384"/>
      <c r="CQ5" s="384"/>
      <c r="CR5" s="384"/>
      <c r="CS5" s="384"/>
      <c r="CT5" s="384"/>
      <c r="CU5" s="384"/>
      <c r="CV5" s="384"/>
      <c r="CW5" s="384"/>
      <c r="CX5" s="384"/>
      <c r="CY5" s="384"/>
      <c r="CZ5" s="384"/>
      <c r="DA5" s="384"/>
      <c r="DB5" s="384"/>
      <c r="DC5" s="384"/>
      <c r="DD5" s="384"/>
      <c r="DE5" s="384"/>
      <c r="DF5" s="384"/>
      <c r="DG5" s="384"/>
      <c r="DH5" s="384"/>
      <c r="DI5" s="384"/>
      <c r="DJ5" s="384"/>
      <c r="DK5" s="384"/>
      <c r="DL5" s="384"/>
      <c r="DM5" s="384"/>
      <c r="DN5" s="384"/>
      <c r="DO5" s="384"/>
      <c r="DP5" s="384"/>
      <c r="DQ5" s="384"/>
      <c r="DR5" s="384"/>
      <c r="DS5" s="384"/>
      <c r="DT5" s="384"/>
      <c r="DU5" s="384"/>
      <c r="DV5" s="384"/>
      <c r="DW5" s="384"/>
      <c r="DX5" s="384"/>
      <c r="DY5" s="384"/>
      <c r="DZ5" s="384"/>
      <c r="EA5" s="384"/>
      <c r="EB5" s="384"/>
      <c r="EC5" s="384"/>
      <c r="ED5" s="384"/>
      <c r="EE5" s="384"/>
      <c r="EF5" s="384"/>
      <c r="EG5" s="384"/>
      <c r="EH5" s="384"/>
      <c r="EI5" s="384"/>
      <c r="EJ5" s="384"/>
      <c r="EK5" s="384"/>
      <c r="EL5" s="384"/>
      <c r="EM5" s="384"/>
      <c r="EN5" s="384"/>
      <c r="EO5" s="384"/>
      <c r="EP5" s="384"/>
      <c r="EQ5" s="384"/>
      <c r="ER5" s="384"/>
      <c r="ES5" s="384"/>
      <c r="ET5" s="384"/>
      <c r="EU5" s="384"/>
      <c r="EV5" s="384"/>
      <c r="EW5" s="384"/>
      <c r="EX5" s="384"/>
      <c r="EY5" s="384"/>
      <c r="EZ5" s="384"/>
      <c r="FA5" s="384"/>
      <c r="FB5" s="384"/>
      <c r="FC5" s="384"/>
      <c r="FD5" s="384"/>
      <c r="FE5" s="384"/>
      <c r="FF5" s="384"/>
      <c r="FG5" s="384"/>
      <c r="FH5" s="384"/>
      <c r="FI5" s="384"/>
      <c r="FJ5" s="384"/>
      <c r="FK5" s="384"/>
      <c r="FL5" s="384"/>
      <c r="FM5" s="384"/>
      <c r="FN5" s="384"/>
      <c r="FO5" s="384"/>
      <c r="FP5" s="384"/>
      <c r="FQ5" s="384"/>
      <c r="FR5" s="384"/>
      <c r="FS5" s="384"/>
      <c r="FT5" s="384"/>
      <c r="FU5" s="384"/>
      <c r="FV5" s="384"/>
      <c r="FW5" s="384"/>
      <c r="FX5" s="384"/>
      <c r="FY5" s="384"/>
      <c r="FZ5" s="384"/>
      <c r="GA5" s="384"/>
      <c r="GB5" s="384"/>
      <c r="GC5" s="384"/>
      <c r="GD5" s="384"/>
      <c r="GE5" s="384"/>
      <c r="GF5" s="384"/>
      <c r="GG5" s="384"/>
      <c r="GH5" s="384"/>
      <c r="GI5" s="384"/>
      <c r="GJ5" s="384"/>
      <c r="GK5" s="384"/>
      <c r="GL5" s="384"/>
      <c r="GM5" s="384"/>
      <c r="GN5" s="384"/>
      <c r="GO5" s="384"/>
      <c r="GP5" s="384"/>
      <c r="GQ5" s="384"/>
      <c r="GR5" s="384"/>
      <c r="GS5" s="384"/>
      <c r="GT5" s="384"/>
      <c r="GU5" s="384"/>
      <c r="GV5" s="384"/>
      <c r="GW5" s="384"/>
      <c r="GX5" s="384"/>
      <c r="GY5" s="384"/>
      <c r="GZ5" s="384"/>
      <c r="HA5" s="384"/>
      <c r="HB5" s="384"/>
      <c r="HC5" s="384"/>
      <c r="HD5" s="384"/>
      <c r="HE5" s="384"/>
      <c r="HF5" s="384"/>
      <c r="HG5" s="384"/>
      <c r="HH5" s="384"/>
      <c r="HI5" s="384"/>
      <c r="HJ5" s="384"/>
      <c r="HK5" s="384"/>
      <c r="HL5" s="384"/>
      <c r="HM5" s="384"/>
      <c r="HN5" s="384"/>
      <c r="HO5" s="384"/>
      <c r="HP5" s="384"/>
      <c r="HQ5" s="384"/>
      <c r="HR5" s="384"/>
      <c r="HS5" s="384"/>
      <c r="HT5" s="384"/>
      <c r="HU5" s="384"/>
      <c r="HV5" s="384"/>
      <c r="HW5" s="384"/>
      <c r="HX5" s="384"/>
      <c r="HY5" s="384"/>
      <c r="HZ5" s="384"/>
      <c r="IA5" s="384"/>
      <c r="IB5" s="384"/>
      <c r="IC5" s="384"/>
      <c r="ID5" s="384"/>
      <c r="IE5" s="384"/>
      <c r="IF5" s="384"/>
      <c r="IG5" s="384"/>
      <c r="IH5" s="384"/>
      <c r="II5" s="384"/>
      <c r="IJ5" s="384"/>
      <c r="IK5" s="384"/>
      <c r="IL5" s="384"/>
      <c r="IM5" s="384"/>
      <c r="IN5" s="384"/>
      <c r="IO5" s="384"/>
      <c r="IP5" s="384"/>
      <c r="IQ5" s="384"/>
      <c r="IR5" s="384"/>
      <c r="IS5" s="384"/>
      <c r="IT5" s="384"/>
      <c r="IU5" s="384"/>
      <c r="IV5" s="384"/>
    </row>
    <row r="6" spans="1:256" ht="15.75" customHeight="1" x14ac:dyDescent="0.2">
      <c r="A6" s="683"/>
      <c r="B6" s="683"/>
      <c r="C6" s="684"/>
      <c r="D6" s="414" t="s">
        <v>140</v>
      </c>
      <c r="E6" s="414" t="s">
        <v>141</v>
      </c>
      <c r="F6" s="415" t="s">
        <v>142</v>
      </c>
      <c r="G6" s="415" t="s">
        <v>143</v>
      </c>
      <c r="H6" s="686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384"/>
      <c r="BZ6" s="384"/>
      <c r="CA6" s="384"/>
      <c r="CB6" s="384"/>
      <c r="CC6" s="384"/>
      <c r="CD6" s="384"/>
      <c r="CE6" s="384"/>
      <c r="CF6" s="384"/>
      <c r="CG6" s="384"/>
      <c r="CH6" s="384"/>
      <c r="CI6" s="384"/>
      <c r="CJ6" s="384"/>
      <c r="CK6" s="384"/>
      <c r="CL6" s="384"/>
      <c r="CM6" s="384"/>
      <c r="CN6" s="384"/>
      <c r="CO6" s="384"/>
      <c r="CP6" s="384"/>
      <c r="CQ6" s="384"/>
      <c r="CR6" s="384"/>
      <c r="CS6" s="384"/>
      <c r="CT6" s="384"/>
      <c r="CU6" s="384"/>
      <c r="CV6" s="384"/>
      <c r="CW6" s="384"/>
      <c r="CX6" s="384"/>
      <c r="CY6" s="384"/>
      <c r="CZ6" s="384"/>
      <c r="DA6" s="384"/>
      <c r="DB6" s="384"/>
      <c r="DC6" s="384"/>
      <c r="DD6" s="384"/>
      <c r="DE6" s="384"/>
      <c r="DF6" s="384"/>
      <c r="DG6" s="384"/>
      <c r="DH6" s="384"/>
      <c r="DI6" s="384"/>
      <c r="DJ6" s="384"/>
      <c r="DK6" s="384"/>
      <c r="DL6" s="384"/>
      <c r="DM6" s="384"/>
      <c r="DN6" s="384"/>
      <c r="DO6" s="384"/>
      <c r="DP6" s="384"/>
      <c r="DQ6" s="384"/>
      <c r="DR6" s="384"/>
      <c r="DS6" s="384"/>
      <c r="DT6" s="384"/>
      <c r="DU6" s="384"/>
      <c r="DV6" s="384"/>
      <c r="DW6" s="384"/>
      <c r="DX6" s="384"/>
      <c r="DY6" s="384"/>
      <c r="DZ6" s="384"/>
      <c r="EA6" s="384"/>
      <c r="EB6" s="384"/>
      <c r="EC6" s="384"/>
      <c r="ED6" s="384"/>
      <c r="EE6" s="384"/>
      <c r="EF6" s="384"/>
      <c r="EG6" s="384"/>
      <c r="EH6" s="384"/>
      <c r="EI6" s="384"/>
      <c r="EJ6" s="384"/>
      <c r="EK6" s="384"/>
      <c r="EL6" s="384"/>
      <c r="EM6" s="384"/>
      <c r="EN6" s="384"/>
      <c r="EO6" s="384"/>
      <c r="EP6" s="384"/>
      <c r="EQ6" s="384"/>
      <c r="ER6" s="384"/>
      <c r="ES6" s="384"/>
      <c r="ET6" s="384"/>
      <c r="EU6" s="384"/>
      <c r="EV6" s="384"/>
      <c r="EW6" s="384"/>
      <c r="EX6" s="384"/>
      <c r="EY6" s="384"/>
      <c r="EZ6" s="384"/>
      <c r="FA6" s="384"/>
      <c r="FB6" s="384"/>
      <c r="FC6" s="384"/>
      <c r="FD6" s="384"/>
      <c r="FE6" s="384"/>
      <c r="FF6" s="384"/>
      <c r="FG6" s="384"/>
      <c r="FH6" s="384"/>
      <c r="FI6" s="384"/>
      <c r="FJ6" s="384"/>
      <c r="FK6" s="384"/>
      <c r="FL6" s="384"/>
      <c r="FM6" s="384"/>
      <c r="FN6" s="384"/>
      <c r="FO6" s="384"/>
      <c r="FP6" s="384"/>
      <c r="FQ6" s="384"/>
      <c r="FR6" s="384"/>
      <c r="FS6" s="384"/>
      <c r="FT6" s="384"/>
      <c r="FU6" s="384"/>
      <c r="FV6" s="384"/>
      <c r="FW6" s="384"/>
      <c r="FX6" s="384"/>
      <c r="FY6" s="384"/>
      <c r="FZ6" s="384"/>
      <c r="GA6" s="384"/>
      <c r="GB6" s="384"/>
      <c r="GC6" s="384"/>
      <c r="GD6" s="384"/>
      <c r="GE6" s="384"/>
      <c r="GF6" s="384"/>
      <c r="GG6" s="384"/>
      <c r="GH6" s="384"/>
      <c r="GI6" s="384"/>
      <c r="GJ6" s="384"/>
      <c r="GK6" s="384"/>
      <c r="GL6" s="384"/>
      <c r="GM6" s="384"/>
      <c r="GN6" s="384"/>
      <c r="GO6" s="384"/>
      <c r="GP6" s="384"/>
      <c r="GQ6" s="384"/>
      <c r="GR6" s="384"/>
      <c r="GS6" s="384"/>
      <c r="GT6" s="384"/>
      <c r="GU6" s="384"/>
      <c r="GV6" s="384"/>
      <c r="GW6" s="384"/>
      <c r="GX6" s="384"/>
      <c r="GY6" s="384"/>
      <c r="GZ6" s="384"/>
      <c r="HA6" s="384"/>
      <c r="HB6" s="384"/>
      <c r="HC6" s="384"/>
      <c r="HD6" s="384"/>
      <c r="HE6" s="384"/>
      <c r="HF6" s="384"/>
      <c r="HG6" s="384"/>
      <c r="HH6" s="384"/>
      <c r="HI6" s="384"/>
      <c r="HJ6" s="384"/>
      <c r="HK6" s="384"/>
      <c r="HL6" s="384"/>
      <c r="HM6" s="384"/>
      <c r="HN6" s="384"/>
      <c r="HO6" s="384"/>
      <c r="HP6" s="384"/>
      <c r="HQ6" s="384"/>
      <c r="HR6" s="384"/>
      <c r="HS6" s="384"/>
      <c r="HT6" s="384"/>
      <c r="HU6" s="384"/>
      <c r="HV6" s="384"/>
      <c r="HW6" s="384"/>
      <c r="HX6" s="384"/>
      <c r="HY6" s="384"/>
      <c r="HZ6" s="384"/>
      <c r="IA6" s="384"/>
      <c r="IB6" s="384"/>
      <c r="IC6" s="384"/>
      <c r="ID6" s="384"/>
      <c r="IE6" s="384"/>
      <c r="IF6" s="384"/>
      <c r="IG6" s="384"/>
      <c r="IH6" s="384"/>
      <c r="II6" s="384"/>
      <c r="IJ6" s="384"/>
      <c r="IK6" s="384"/>
      <c r="IL6" s="384"/>
      <c r="IM6" s="384"/>
      <c r="IN6" s="384"/>
      <c r="IO6" s="384"/>
      <c r="IP6" s="384"/>
      <c r="IQ6" s="384"/>
      <c r="IR6" s="384"/>
      <c r="IS6" s="384"/>
      <c r="IT6" s="384"/>
      <c r="IU6" s="384"/>
      <c r="IV6" s="384"/>
    </row>
    <row r="7" spans="1:256" x14ac:dyDescent="0.2">
      <c r="A7" s="387" t="s">
        <v>144</v>
      </c>
      <c r="B7" s="387"/>
      <c r="C7" s="388"/>
      <c r="D7" s="387"/>
      <c r="E7" s="387"/>
      <c r="F7" s="387"/>
      <c r="G7" s="387"/>
      <c r="H7" s="389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90"/>
      <c r="BU7" s="390"/>
      <c r="BV7" s="390"/>
      <c r="BW7" s="390"/>
      <c r="BX7" s="390"/>
      <c r="BY7" s="390"/>
      <c r="BZ7" s="390"/>
      <c r="CA7" s="390"/>
      <c r="CB7" s="390"/>
      <c r="CC7" s="390"/>
      <c r="CD7" s="390"/>
      <c r="CE7" s="390"/>
      <c r="CF7" s="390"/>
      <c r="CG7" s="390"/>
      <c r="CH7" s="390"/>
      <c r="CI7" s="390"/>
      <c r="CJ7" s="390"/>
      <c r="CK7" s="390"/>
      <c r="CL7" s="390"/>
      <c r="CM7" s="390"/>
      <c r="CN7" s="390"/>
      <c r="CO7" s="390"/>
      <c r="CP7" s="390"/>
      <c r="CQ7" s="390"/>
      <c r="CR7" s="390"/>
      <c r="CS7" s="390"/>
      <c r="CT7" s="390"/>
      <c r="CU7" s="390"/>
      <c r="CV7" s="390"/>
      <c r="CW7" s="390"/>
      <c r="CX7" s="390"/>
      <c r="CY7" s="390"/>
      <c r="CZ7" s="390"/>
      <c r="DA7" s="390"/>
      <c r="DB7" s="390"/>
      <c r="DC7" s="390"/>
      <c r="DD7" s="390"/>
      <c r="DE7" s="390"/>
      <c r="DF7" s="390"/>
      <c r="DG7" s="390"/>
      <c r="DH7" s="390"/>
      <c r="DI7" s="390"/>
      <c r="DJ7" s="390"/>
      <c r="DK7" s="390"/>
      <c r="DL7" s="390"/>
      <c r="DM7" s="390"/>
      <c r="DN7" s="390"/>
      <c r="DO7" s="390"/>
      <c r="DP7" s="390"/>
      <c r="DQ7" s="390"/>
      <c r="DR7" s="390"/>
      <c r="DS7" s="390"/>
      <c r="DT7" s="390"/>
      <c r="DU7" s="390"/>
      <c r="DV7" s="390"/>
      <c r="DW7" s="390"/>
      <c r="DX7" s="390"/>
      <c r="DY7" s="390"/>
      <c r="DZ7" s="390"/>
      <c r="EA7" s="390"/>
      <c r="EB7" s="390"/>
      <c r="EC7" s="390"/>
      <c r="ED7" s="390"/>
      <c r="EE7" s="390"/>
      <c r="EF7" s="390"/>
      <c r="EG7" s="390"/>
      <c r="EH7" s="390"/>
      <c r="EI7" s="390"/>
      <c r="EJ7" s="390"/>
      <c r="EK7" s="390"/>
      <c r="EL7" s="390"/>
      <c r="EM7" s="390"/>
      <c r="EN7" s="390"/>
      <c r="EO7" s="390"/>
      <c r="EP7" s="390"/>
      <c r="EQ7" s="390"/>
      <c r="ER7" s="390"/>
      <c r="ES7" s="390"/>
      <c r="ET7" s="390"/>
      <c r="EU7" s="390"/>
      <c r="EV7" s="390"/>
      <c r="EW7" s="390"/>
      <c r="EX7" s="390"/>
      <c r="EY7" s="390"/>
      <c r="EZ7" s="390"/>
      <c r="FA7" s="390"/>
      <c r="FB7" s="390"/>
      <c r="FC7" s="390"/>
      <c r="FD7" s="390"/>
      <c r="FE7" s="390"/>
      <c r="FF7" s="390"/>
      <c r="FG7" s="390"/>
      <c r="FH7" s="390"/>
      <c r="FI7" s="390"/>
      <c r="FJ7" s="390"/>
      <c r="FK7" s="390"/>
      <c r="FL7" s="390"/>
      <c r="FM7" s="390"/>
      <c r="FN7" s="390"/>
      <c r="FO7" s="390"/>
      <c r="FP7" s="390"/>
      <c r="FQ7" s="390"/>
      <c r="FR7" s="390"/>
      <c r="FS7" s="390"/>
      <c r="FT7" s="390"/>
      <c r="FU7" s="390"/>
      <c r="FV7" s="390"/>
      <c r="FW7" s="390"/>
      <c r="FX7" s="390"/>
      <c r="FY7" s="390"/>
      <c r="FZ7" s="390"/>
      <c r="GA7" s="390"/>
      <c r="GB7" s="390"/>
      <c r="GC7" s="390"/>
      <c r="GD7" s="390"/>
      <c r="GE7" s="390"/>
      <c r="GF7" s="390"/>
      <c r="GG7" s="390"/>
      <c r="GH7" s="390"/>
      <c r="GI7" s="390"/>
      <c r="GJ7" s="390"/>
      <c r="GK7" s="390"/>
      <c r="GL7" s="390"/>
      <c r="GM7" s="390"/>
      <c r="GN7" s="390"/>
      <c r="GO7" s="390"/>
      <c r="GP7" s="390"/>
      <c r="GQ7" s="390"/>
      <c r="GR7" s="390"/>
      <c r="GS7" s="390"/>
      <c r="GT7" s="390"/>
      <c r="GU7" s="390"/>
      <c r="GV7" s="390"/>
      <c r="GW7" s="390"/>
      <c r="GX7" s="390"/>
      <c r="GY7" s="390"/>
      <c r="GZ7" s="390"/>
      <c r="HA7" s="390"/>
      <c r="HB7" s="390"/>
      <c r="HC7" s="390"/>
      <c r="HD7" s="390"/>
      <c r="HE7" s="390"/>
      <c r="HF7" s="390"/>
      <c r="HG7" s="390"/>
      <c r="HH7" s="390"/>
      <c r="HI7" s="390"/>
      <c r="HJ7" s="390"/>
      <c r="HK7" s="390"/>
      <c r="HL7" s="390"/>
      <c r="HM7" s="390"/>
      <c r="HN7" s="390"/>
      <c r="HO7" s="390"/>
      <c r="HP7" s="390"/>
      <c r="HQ7" s="390"/>
      <c r="HR7" s="390"/>
      <c r="HS7" s="390"/>
      <c r="HT7" s="390"/>
      <c r="HU7" s="390"/>
      <c r="HV7" s="390"/>
      <c r="HW7" s="390"/>
      <c r="HX7" s="390"/>
      <c r="HY7" s="390"/>
      <c r="HZ7" s="390"/>
      <c r="IA7" s="390"/>
      <c r="IB7" s="390"/>
      <c r="IC7" s="390"/>
      <c r="ID7" s="390"/>
      <c r="IE7" s="390"/>
      <c r="IF7" s="390"/>
      <c r="IG7" s="390"/>
      <c r="IH7" s="390"/>
      <c r="II7" s="390"/>
      <c r="IJ7" s="390"/>
      <c r="IK7" s="390"/>
      <c r="IL7" s="390"/>
      <c r="IM7" s="390"/>
      <c r="IN7" s="390"/>
      <c r="IO7" s="390"/>
      <c r="IP7" s="390"/>
      <c r="IQ7" s="390"/>
      <c r="IR7" s="390"/>
      <c r="IS7" s="390"/>
      <c r="IT7" s="390"/>
      <c r="IU7" s="390"/>
      <c r="IV7" s="390"/>
    </row>
    <row r="8" spans="1:256" x14ac:dyDescent="0.2">
      <c r="A8" s="416"/>
      <c r="B8" s="417"/>
      <c r="C8" s="418"/>
      <c r="D8" s="424"/>
      <c r="E8" s="432">
        <f>+B8*D8</f>
        <v>0</v>
      </c>
      <c r="F8" s="435"/>
      <c r="G8" s="438">
        <f>E8-F8</f>
        <v>0</v>
      </c>
      <c r="H8" s="420"/>
    </row>
    <row r="9" spans="1:256" x14ac:dyDescent="0.2">
      <c r="A9" s="421"/>
      <c r="B9" s="391"/>
      <c r="C9" s="392"/>
      <c r="D9" s="425"/>
      <c r="E9" s="433">
        <f t="shared" ref="E9:E36" si="0">+B9*D9</f>
        <v>0</v>
      </c>
      <c r="F9" s="436"/>
      <c r="G9" s="439">
        <f t="shared" ref="G9:G36" si="1">E9-F9</f>
        <v>0</v>
      </c>
      <c r="H9" s="422"/>
    </row>
    <row r="10" spans="1:256" x14ac:dyDescent="0.2">
      <c r="A10" s="421"/>
      <c r="B10" s="391"/>
      <c r="C10" s="392"/>
      <c r="D10" s="426"/>
      <c r="E10" s="433">
        <f t="shared" si="0"/>
        <v>0</v>
      </c>
      <c r="F10" s="436"/>
      <c r="G10" s="439">
        <f t="shared" si="1"/>
        <v>0</v>
      </c>
      <c r="H10" s="422"/>
    </row>
    <row r="11" spans="1:256" x14ac:dyDescent="0.2">
      <c r="A11" s="421"/>
      <c r="B11" s="391"/>
      <c r="C11" s="392"/>
      <c r="D11" s="426"/>
      <c r="E11" s="433">
        <f t="shared" si="0"/>
        <v>0</v>
      </c>
      <c r="F11" s="436"/>
      <c r="G11" s="439">
        <f t="shared" si="1"/>
        <v>0</v>
      </c>
      <c r="H11" s="422"/>
    </row>
    <row r="12" spans="1:256" x14ac:dyDescent="0.2">
      <c r="A12" s="421"/>
      <c r="B12" s="391"/>
      <c r="C12" s="392"/>
      <c r="D12" s="426"/>
      <c r="E12" s="433">
        <f>+B12*D12</f>
        <v>0</v>
      </c>
      <c r="F12" s="436"/>
      <c r="G12" s="439">
        <f t="shared" si="1"/>
        <v>0</v>
      </c>
      <c r="H12" s="422"/>
    </row>
    <row r="13" spans="1:256" x14ac:dyDescent="0.2">
      <c r="A13" s="423"/>
      <c r="B13" s="398"/>
      <c r="C13" s="399"/>
      <c r="D13" s="427"/>
      <c r="E13" s="433">
        <f t="shared" ref="E13:E17" si="2">+B13*D13</f>
        <v>0</v>
      </c>
      <c r="F13" s="436"/>
      <c r="G13" s="439">
        <f t="shared" si="1"/>
        <v>0</v>
      </c>
      <c r="H13" s="422"/>
    </row>
    <row r="14" spans="1:256" x14ac:dyDescent="0.2">
      <c r="A14" s="423"/>
      <c r="B14" s="398"/>
      <c r="C14" s="399"/>
      <c r="D14" s="427"/>
      <c r="E14" s="433">
        <f t="shared" si="2"/>
        <v>0</v>
      </c>
      <c r="F14" s="436"/>
      <c r="G14" s="439">
        <f t="shared" si="1"/>
        <v>0</v>
      </c>
      <c r="H14" s="422"/>
    </row>
    <row r="15" spans="1:256" x14ac:dyDescent="0.2">
      <c r="A15" s="423"/>
      <c r="B15" s="398"/>
      <c r="C15" s="399"/>
      <c r="D15" s="427"/>
      <c r="E15" s="433">
        <f t="shared" si="2"/>
        <v>0</v>
      </c>
      <c r="F15" s="436"/>
      <c r="G15" s="439">
        <f t="shared" si="1"/>
        <v>0</v>
      </c>
      <c r="H15" s="422"/>
    </row>
    <row r="16" spans="1:256" x14ac:dyDescent="0.2">
      <c r="A16" s="423"/>
      <c r="B16" s="398"/>
      <c r="C16" s="399"/>
      <c r="D16" s="427"/>
      <c r="E16" s="433">
        <f t="shared" si="2"/>
        <v>0</v>
      </c>
      <c r="F16" s="436"/>
      <c r="G16" s="439">
        <f t="shared" si="1"/>
        <v>0</v>
      </c>
      <c r="H16" s="422"/>
    </row>
    <row r="17" spans="1:8" x14ac:dyDescent="0.2">
      <c r="A17" s="423"/>
      <c r="B17" s="398"/>
      <c r="C17" s="399"/>
      <c r="D17" s="427"/>
      <c r="E17" s="433">
        <f t="shared" si="2"/>
        <v>0</v>
      </c>
      <c r="F17" s="436"/>
      <c r="G17" s="439">
        <f t="shared" si="1"/>
        <v>0</v>
      </c>
      <c r="H17" s="422"/>
    </row>
    <row r="18" spans="1:8" x14ac:dyDescent="0.2">
      <c r="A18" s="423"/>
      <c r="B18" s="398"/>
      <c r="C18" s="399"/>
      <c r="D18" s="427"/>
      <c r="E18" s="433">
        <f>+B18*D18</f>
        <v>0</v>
      </c>
      <c r="F18" s="436"/>
      <c r="G18" s="439">
        <f t="shared" si="1"/>
        <v>0</v>
      </c>
      <c r="H18" s="422"/>
    </row>
    <row r="19" spans="1:8" x14ac:dyDescent="0.2">
      <c r="A19" s="423"/>
      <c r="B19" s="398"/>
      <c r="C19" s="399"/>
      <c r="D19" s="427"/>
      <c r="E19" s="433">
        <f t="shared" si="0"/>
        <v>0</v>
      </c>
      <c r="F19" s="436"/>
      <c r="G19" s="439">
        <f>E19-F19</f>
        <v>0</v>
      </c>
      <c r="H19" s="422"/>
    </row>
    <row r="20" spans="1:8" x14ac:dyDescent="0.2">
      <c r="A20" s="423"/>
      <c r="B20" s="398"/>
      <c r="C20" s="399"/>
      <c r="D20" s="427"/>
      <c r="E20" s="433">
        <f t="shared" si="0"/>
        <v>0</v>
      </c>
      <c r="F20" s="436"/>
      <c r="G20" s="439">
        <f t="shared" si="1"/>
        <v>0</v>
      </c>
      <c r="H20" s="422"/>
    </row>
    <row r="21" spans="1:8" x14ac:dyDescent="0.2">
      <c r="A21" s="423"/>
      <c r="B21" s="398"/>
      <c r="C21" s="399"/>
      <c r="D21" s="427"/>
      <c r="E21" s="433">
        <f t="shared" si="0"/>
        <v>0</v>
      </c>
      <c r="F21" s="436"/>
      <c r="G21" s="439">
        <f t="shared" si="1"/>
        <v>0</v>
      </c>
      <c r="H21" s="422"/>
    </row>
    <row r="22" spans="1:8" x14ac:dyDescent="0.2">
      <c r="A22" s="423"/>
      <c r="B22" s="398"/>
      <c r="C22" s="399"/>
      <c r="D22" s="427"/>
      <c r="E22" s="433">
        <f t="shared" si="0"/>
        <v>0</v>
      </c>
      <c r="F22" s="436"/>
      <c r="G22" s="439">
        <f t="shared" si="1"/>
        <v>0</v>
      </c>
      <c r="H22" s="422"/>
    </row>
    <row r="23" spans="1:8" x14ac:dyDescent="0.2">
      <c r="A23" s="423"/>
      <c r="B23" s="398"/>
      <c r="C23" s="399"/>
      <c r="D23" s="427"/>
      <c r="E23" s="433">
        <f t="shared" si="0"/>
        <v>0</v>
      </c>
      <c r="F23" s="436"/>
      <c r="G23" s="439">
        <f t="shared" si="1"/>
        <v>0</v>
      </c>
      <c r="H23" s="422"/>
    </row>
    <row r="24" spans="1:8" x14ac:dyDescent="0.2">
      <c r="A24" s="423"/>
      <c r="B24" s="398"/>
      <c r="C24" s="399"/>
      <c r="D24" s="427"/>
      <c r="E24" s="433">
        <f t="shared" si="0"/>
        <v>0</v>
      </c>
      <c r="F24" s="436"/>
      <c r="G24" s="439">
        <f t="shared" si="1"/>
        <v>0</v>
      </c>
      <c r="H24" s="422"/>
    </row>
    <row r="25" spans="1:8" x14ac:dyDescent="0.2">
      <c r="A25" s="423"/>
      <c r="B25" s="398"/>
      <c r="C25" s="399"/>
      <c r="D25" s="427"/>
      <c r="E25" s="433">
        <f t="shared" si="0"/>
        <v>0</v>
      </c>
      <c r="F25" s="436"/>
      <c r="G25" s="439">
        <f t="shared" si="1"/>
        <v>0</v>
      </c>
      <c r="H25" s="422"/>
    </row>
    <row r="26" spans="1:8" x14ac:dyDescent="0.2">
      <c r="A26" s="423"/>
      <c r="B26" s="398"/>
      <c r="C26" s="399"/>
      <c r="D26" s="427"/>
      <c r="E26" s="433">
        <f t="shared" si="0"/>
        <v>0</v>
      </c>
      <c r="F26" s="436"/>
      <c r="G26" s="439">
        <f t="shared" si="1"/>
        <v>0</v>
      </c>
      <c r="H26" s="422"/>
    </row>
    <row r="27" spans="1:8" x14ac:dyDescent="0.2">
      <c r="A27" s="423"/>
      <c r="B27" s="398"/>
      <c r="C27" s="399"/>
      <c r="D27" s="427"/>
      <c r="E27" s="433">
        <f t="shared" si="0"/>
        <v>0</v>
      </c>
      <c r="F27" s="436"/>
      <c r="G27" s="439">
        <f t="shared" si="1"/>
        <v>0</v>
      </c>
      <c r="H27" s="422"/>
    </row>
    <row r="28" spans="1:8" x14ac:dyDescent="0.2">
      <c r="A28" s="423"/>
      <c r="B28" s="398"/>
      <c r="C28" s="399"/>
      <c r="D28" s="427"/>
      <c r="E28" s="433">
        <f>+B28*D28</f>
        <v>0</v>
      </c>
      <c r="F28" s="436"/>
      <c r="G28" s="439">
        <f>E28-F28</f>
        <v>0</v>
      </c>
      <c r="H28" s="422"/>
    </row>
    <row r="29" spans="1:8" x14ac:dyDescent="0.2">
      <c r="A29" s="423"/>
      <c r="B29" s="398"/>
      <c r="C29" s="399"/>
      <c r="D29" s="427"/>
      <c r="E29" s="433">
        <f t="shared" si="0"/>
        <v>0</v>
      </c>
      <c r="F29" s="436"/>
      <c r="G29" s="439">
        <f t="shared" si="1"/>
        <v>0</v>
      </c>
      <c r="H29" s="422"/>
    </row>
    <row r="30" spans="1:8" x14ac:dyDescent="0.2">
      <c r="A30" s="423"/>
      <c r="B30" s="398"/>
      <c r="C30" s="399"/>
      <c r="D30" s="427"/>
      <c r="E30" s="433">
        <f t="shared" si="0"/>
        <v>0</v>
      </c>
      <c r="F30" s="436"/>
      <c r="G30" s="439">
        <f t="shared" si="1"/>
        <v>0</v>
      </c>
      <c r="H30" s="422"/>
    </row>
    <row r="31" spans="1:8" x14ac:dyDescent="0.2">
      <c r="A31" s="423"/>
      <c r="B31" s="398"/>
      <c r="C31" s="399"/>
      <c r="D31" s="427"/>
      <c r="E31" s="433">
        <f t="shared" si="0"/>
        <v>0</v>
      </c>
      <c r="F31" s="436"/>
      <c r="G31" s="439">
        <f t="shared" si="1"/>
        <v>0</v>
      </c>
      <c r="H31" s="422"/>
    </row>
    <row r="32" spans="1:8" x14ac:dyDescent="0.2">
      <c r="A32" s="423"/>
      <c r="B32" s="398"/>
      <c r="C32" s="399"/>
      <c r="D32" s="427"/>
      <c r="E32" s="433">
        <f t="shared" si="0"/>
        <v>0</v>
      </c>
      <c r="F32" s="436"/>
      <c r="G32" s="439">
        <f t="shared" si="1"/>
        <v>0</v>
      </c>
      <c r="H32" s="422"/>
    </row>
    <row r="33" spans="1:256" x14ac:dyDescent="0.2">
      <c r="A33" s="423"/>
      <c r="B33" s="398"/>
      <c r="C33" s="399"/>
      <c r="D33" s="427"/>
      <c r="E33" s="433">
        <f t="shared" si="0"/>
        <v>0</v>
      </c>
      <c r="F33" s="436"/>
      <c r="G33" s="439">
        <f t="shared" si="1"/>
        <v>0</v>
      </c>
      <c r="H33" s="422"/>
    </row>
    <row r="34" spans="1:256" x14ac:dyDescent="0.2">
      <c r="A34" s="423"/>
      <c r="B34" s="398"/>
      <c r="C34" s="399"/>
      <c r="D34" s="427"/>
      <c r="E34" s="433">
        <f t="shared" si="0"/>
        <v>0</v>
      </c>
      <c r="F34" s="436"/>
      <c r="G34" s="439">
        <f t="shared" si="1"/>
        <v>0</v>
      </c>
      <c r="H34" s="422"/>
    </row>
    <row r="35" spans="1:256" x14ac:dyDescent="0.2">
      <c r="A35" s="423"/>
      <c r="B35" s="398"/>
      <c r="C35" s="399"/>
      <c r="D35" s="427"/>
      <c r="E35" s="433">
        <f t="shared" si="0"/>
        <v>0</v>
      </c>
      <c r="F35" s="436"/>
      <c r="G35" s="439">
        <f t="shared" si="1"/>
        <v>0</v>
      </c>
      <c r="H35" s="422"/>
    </row>
    <row r="36" spans="1:256" x14ac:dyDescent="0.2">
      <c r="A36" s="428"/>
      <c r="B36" s="429"/>
      <c r="C36" s="430"/>
      <c r="D36" s="431"/>
      <c r="E36" s="433">
        <f t="shared" si="0"/>
        <v>0</v>
      </c>
      <c r="F36" s="436"/>
      <c r="G36" s="439">
        <f t="shared" si="1"/>
        <v>0</v>
      </c>
      <c r="H36" s="422"/>
    </row>
    <row r="37" spans="1:256" ht="15" customHeight="1" x14ac:dyDescent="0.2">
      <c r="A37" s="677" t="s">
        <v>146</v>
      </c>
      <c r="B37" s="678"/>
      <c r="C37" s="678"/>
      <c r="D37" s="678"/>
      <c r="E37" s="441">
        <f>SUM(E8:E36)</f>
        <v>0</v>
      </c>
      <c r="F37" s="441">
        <f>SUM(F8:F36)</f>
        <v>0</v>
      </c>
      <c r="G37" s="441">
        <f>SUM(G8:G36)</f>
        <v>0</v>
      </c>
      <c r="H37" s="442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390"/>
      <c r="BW37" s="390"/>
      <c r="BX37" s="390"/>
      <c r="BY37" s="390"/>
      <c r="BZ37" s="390"/>
      <c r="CA37" s="390"/>
      <c r="CB37" s="390"/>
      <c r="CC37" s="390"/>
      <c r="CD37" s="390"/>
      <c r="CE37" s="390"/>
      <c r="CF37" s="390"/>
      <c r="CG37" s="390"/>
      <c r="CH37" s="390"/>
      <c r="CI37" s="390"/>
      <c r="CJ37" s="390"/>
      <c r="CK37" s="390"/>
      <c r="CL37" s="390"/>
      <c r="CM37" s="390"/>
      <c r="CN37" s="390"/>
      <c r="CO37" s="390"/>
      <c r="CP37" s="390"/>
      <c r="CQ37" s="390"/>
      <c r="CR37" s="390"/>
      <c r="CS37" s="390"/>
      <c r="CT37" s="390"/>
      <c r="CU37" s="390"/>
      <c r="CV37" s="390"/>
      <c r="CW37" s="390"/>
      <c r="CX37" s="390"/>
      <c r="CY37" s="390"/>
      <c r="CZ37" s="390"/>
      <c r="DA37" s="390"/>
      <c r="DB37" s="390"/>
      <c r="DC37" s="390"/>
      <c r="DD37" s="390"/>
      <c r="DE37" s="390"/>
      <c r="DF37" s="390"/>
      <c r="DG37" s="390"/>
      <c r="DH37" s="390"/>
      <c r="DI37" s="390"/>
      <c r="DJ37" s="390"/>
      <c r="DK37" s="390"/>
      <c r="DL37" s="390"/>
      <c r="DM37" s="390"/>
      <c r="DN37" s="390"/>
      <c r="DO37" s="390"/>
      <c r="DP37" s="390"/>
      <c r="DQ37" s="390"/>
      <c r="DR37" s="390"/>
      <c r="DS37" s="390"/>
      <c r="DT37" s="390"/>
      <c r="DU37" s="390"/>
      <c r="DV37" s="390"/>
      <c r="DW37" s="390"/>
      <c r="DX37" s="390"/>
      <c r="DY37" s="390"/>
      <c r="DZ37" s="390"/>
      <c r="EA37" s="390"/>
      <c r="EB37" s="390"/>
      <c r="EC37" s="390"/>
      <c r="ED37" s="390"/>
      <c r="EE37" s="390"/>
      <c r="EF37" s="390"/>
      <c r="EG37" s="390"/>
      <c r="EH37" s="390"/>
      <c r="EI37" s="390"/>
      <c r="EJ37" s="390"/>
      <c r="EK37" s="390"/>
      <c r="EL37" s="390"/>
      <c r="EM37" s="390"/>
      <c r="EN37" s="390"/>
      <c r="EO37" s="390"/>
      <c r="EP37" s="390"/>
      <c r="EQ37" s="390"/>
      <c r="ER37" s="390"/>
      <c r="ES37" s="390"/>
      <c r="ET37" s="390"/>
      <c r="EU37" s="390"/>
      <c r="EV37" s="390"/>
      <c r="EW37" s="390"/>
      <c r="EX37" s="390"/>
      <c r="EY37" s="390"/>
      <c r="EZ37" s="390"/>
      <c r="FA37" s="390"/>
      <c r="FB37" s="390"/>
      <c r="FC37" s="390"/>
      <c r="FD37" s="390"/>
      <c r="FE37" s="390"/>
      <c r="FF37" s="390"/>
      <c r="FG37" s="390"/>
      <c r="FH37" s="390"/>
      <c r="FI37" s="390"/>
      <c r="FJ37" s="390"/>
      <c r="FK37" s="390"/>
      <c r="FL37" s="390"/>
      <c r="FM37" s="390"/>
      <c r="FN37" s="390"/>
      <c r="FO37" s="390"/>
      <c r="FP37" s="390"/>
      <c r="FQ37" s="390"/>
      <c r="FR37" s="390"/>
      <c r="FS37" s="390"/>
      <c r="FT37" s="390"/>
      <c r="FU37" s="390"/>
      <c r="FV37" s="390"/>
      <c r="FW37" s="390"/>
      <c r="FX37" s="390"/>
      <c r="FY37" s="390"/>
      <c r="FZ37" s="390"/>
      <c r="GA37" s="390"/>
      <c r="GB37" s="390"/>
      <c r="GC37" s="390"/>
      <c r="GD37" s="390"/>
      <c r="GE37" s="390"/>
      <c r="GF37" s="390"/>
      <c r="GG37" s="390"/>
      <c r="GH37" s="390"/>
      <c r="GI37" s="390"/>
      <c r="GJ37" s="390"/>
      <c r="GK37" s="390"/>
      <c r="GL37" s="390"/>
      <c r="GM37" s="390"/>
      <c r="GN37" s="390"/>
      <c r="GO37" s="390"/>
      <c r="GP37" s="390"/>
      <c r="GQ37" s="390"/>
      <c r="GR37" s="390"/>
      <c r="GS37" s="390"/>
      <c r="GT37" s="390"/>
      <c r="GU37" s="390"/>
      <c r="GV37" s="390"/>
      <c r="GW37" s="390"/>
      <c r="GX37" s="390"/>
      <c r="GY37" s="390"/>
      <c r="GZ37" s="390"/>
      <c r="HA37" s="390"/>
      <c r="HB37" s="390"/>
      <c r="HC37" s="390"/>
      <c r="HD37" s="390"/>
      <c r="HE37" s="390"/>
      <c r="HF37" s="390"/>
      <c r="HG37" s="390"/>
      <c r="HH37" s="390"/>
      <c r="HI37" s="390"/>
      <c r="HJ37" s="390"/>
      <c r="HK37" s="390"/>
      <c r="HL37" s="390"/>
      <c r="HM37" s="390"/>
      <c r="HN37" s="390"/>
      <c r="HO37" s="390"/>
      <c r="HP37" s="390"/>
      <c r="HQ37" s="390"/>
      <c r="HR37" s="390"/>
      <c r="HS37" s="390"/>
      <c r="HT37" s="390"/>
      <c r="HU37" s="390"/>
      <c r="HV37" s="390"/>
      <c r="HW37" s="390"/>
      <c r="HX37" s="390"/>
      <c r="HY37" s="390"/>
      <c r="HZ37" s="390"/>
      <c r="IA37" s="390"/>
      <c r="IB37" s="390"/>
      <c r="IC37" s="390"/>
      <c r="ID37" s="390"/>
      <c r="IE37" s="390"/>
      <c r="IF37" s="390"/>
      <c r="IG37" s="390"/>
      <c r="IH37" s="390"/>
      <c r="II37" s="390"/>
      <c r="IJ37" s="390"/>
      <c r="IK37" s="390"/>
      <c r="IL37" s="390"/>
      <c r="IM37" s="390"/>
      <c r="IN37" s="390"/>
      <c r="IO37" s="390"/>
      <c r="IP37" s="390"/>
      <c r="IQ37" s="390"/>
      <c r="IR37" s="390"/>
      <c r="IS37" s="390"/>
      <c r="IT37" s="390"/>
      <c r="IU37" s="390"/>
      <c r="IV37" s="390"/>
    </row>
    <row r="38" spans="1:256" x14ac:dyDescent="0.2">
      <c r="A38" s="387" t="s">
        <v>147</v>
      </c>
      <c r="B38" s="387"/>
      <c r="C38" s="388"/>
      <c r="D38" s="387"/>
      <c r="E38" s="400"/>
      <c r="F38" s="400"/>
      <c r="G38" s="401"/>
      <c r="H38" s="389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  <c r="BR38" s="390"/>
      <c r="BS38" s="390"/>
      <c r="BT38" s="390"/>
      <c r="BU38" s="390"/>
      <c r="BV38" s="390"/>
      <c r="BW38" s="390"/>
      <c r="BX38" s="390"/>
      <c r="BY38" s="390"/>
      <c r="BZ38" s="390"/>
      <c r="CA38" s="390"/>
      <c r="CB38" s="390"/>
      <c r="CC38" s="390"/>
      <c r="CD38" s="390"/>
      <c r="CE38" s="390"/>
      <c r="CF38" s="390"/>
      <c r="CG38" s="390"/>
      <c r="CH38" s="390"/>
      <c r="CI38" s="390"/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390"/>
      <c r="DC38" s="390"/>
      <c r="DD38" s="390"/>
      <c r="DE38" s="390"/>
      <c r="DF38" s="390"/>
      <c r="DG38" s="390"/>
      <c r="DH38" s="390"/>
      <c r="DI38" s="390"/>
      <c r="DJ38" s="390"/>
      <c r="DK38" s="390"/>
      <c r="DL38" s="390"/>
      <c r="DM38" s="390"/>
      <c r="DN38" s="390"/>
      <c r="DO38" s="390"/>
      <c r="DP38" s="390"/>
      <c r="DQ38" s="390"/>
      <c r="DR38" s="390"/>
      <c r="DS38" s="390"/>
      <c r="DT38" s="390"/>
      <c r="DU38" s="390"/>
      <c r="DV38" s="390"/>
      <c r="DW38" s="390"/>
      <c r="DX38" s="390"/>
      <c r="DY38" s="390"/>
      <c r="DZ38" s="390"/>
      <c r="EA38" s="390"/>
      <c r="EB38" s="390"/>
      <c r="EC38" s="390"/>
      <c r="ED38" s="390"/>
      <c r="EE38" s="390"/>
      <c r="EF38" s="390"/>
      <c r="EG38" s="390"/>
      <c r="EH38" s="390"/>
      <c r="EI38" s="390"/>
      <c r="EJ38" s="390"/>
      <c r="EK38" s="390"/>
      <c r="EL38" s="390"/>
      <c r="EM38" s="390"/>
      <c r="EN38" s="390"/>
      <c r="EO38" s="390"/>
      <c r="EP38" s="390"/>
      <c r="EQ38" s="390"/>
      <c r="ER38" s="390"/>
      <c r="ES38" s="390"/>
      <c r="ET38" s="390"/>
      <c r="EU38" s="390"/>
      <c r="EV38" s="390"/>
      <c r="EW38" s="390"/>
      <c r="EX38" s="390"/>
      <c r="EY38" s="390"/>
      <c r="EZ38" s="390"/>
      <c r="FA38" s="390"/>
      <c r="FB38" s="390"/>
      <c r="FC38" s="390"/>
      <c r="FD38" s="390"/>
      <c r="FE38" s="390"/>
      <c r="FF38" s="390"/>
      <c r="FG38" s="390"/>
      <c r="FH38" s="390"/>
      <c r="FI38" s="390"/>
      <c r="FJ38" s="390"/>
      <c r="FK38" s="390"/>
      <c r="FL38" s="390"/>
      <c r="FM38" s="390"/>
      <c r="FN38" s="390"/>
      <c r="FO38" s="390"/>
      <c r="FP38" s="390"/>
      <c r="FQ38" s="390"/>
      <c r="FR38" s="390"/>
      <c r="FS38" s="390"/>
      <c r="FT38" s="390"/>
      <c r="FU38" s="390"/>
      <c r="FV38" s="390"/>
      <c r="FW38" s="390"/>
      <c r="FX38" s="390"/>
      <c r="FY38" s="390"/>
      <c r="FZ38" s="390"/>
      <c r="GA38" s="390"/>
      <c r="GB38" s="390"/>
      <c r="GC38" s="390"/>
      <c r="GD38" s="390"/>
      <c r="GE38" s="390"/>
      <c r="GF38" s="390"/>
      <c r="GG38" s="390"/>
      <c r="GH38" s="390"/>
      <c r="GI38" s="390"/>
      <c r="GJ38" s="390"/>
      <c r="GK38" s="390"/>
      <c r="GL38" s="390"/>
      <c r="GM38" s="390"/>
      <c r="GN38" s="390"/>
      <c r="GO38" s="390"/>
      <c r="GP38" s="390"/>
      <c r="GQ38" s="390"/>
      <c r="GR38" s="390"/>
      <c r="GS38" s="390"/>
      <c r="GT38" s="390"/>
      <c r="GU38" s="390"/>
      <c r="GV38" s="390"/>
      <c r="GW38" s="390"/>
      <c r="GX38" s="390"/>
      <c r="GY38" s="390"/>
      <c r="GZ38" s="390"/>
      <c r="HA38" s="390"/>
      <c r="HB38" s="390"/>
      <c r="HC38" s="390"/>
      <c r="HD38" s="390"/>
      <c r="HE38" s="390"/>
      <c r="HF38" s="390"/>
      <c r="HG38" s="390"/>
      <c r="HH38" s="390"/>
      <c r="HI38" s="390"/>
      <c r="HJ38" s="390"/>
      <c r="HK38" s="390"/>
      <c r="HL38" s="390"/>
      <c r="HM38" s="390"/>
      <c r="HN38" s="390"/>
      <c r="HO38" s="390"/>
      <c r="HP38" s="390"/>
      <c r="HQ38" s="390"/>
      <c r="HR38" s="390"/>
      <c r="HS38" s="390"/>
      <c r="HT38" s="390"/>
      <c r="HU38" s="390"/>
      <c r="HV38" s="390"/>
      <c r="HW38" s="390"/>
      <c r="HX38" s="390"/>
      <c r="HY38" s="390"/>
      <c r="HZ38" s="390"/>
      <c r="IA38" s="390"/>
      <c r="IB38" s="390"/>
      <c r="IC38" s="390"/>
      <c r="ID38" s="390"/>
      <c r="IE38" s="390"/>
      <c r="IF38" s="390"/>
      <c r="IG38" s="390"/>
      <c r="IH38" s="390"/>
      <c r="II38" s="390"/>
      <c r="IJ38" s="390"/>
      <c r="IK38" s="390"/>
      <c r="IL38" s="390"/>
      <c r="IM38" s="390"/>
      <c r="IN38" s="390"/>
      <c r="IO38" s="390"/>
      <c r="IP38" s="390"/>
      <c r="IQ38" s="390"/>
      <c r="IR38" s="390"/>
      <c r="IS38" s="390"/>
      <c r="IT38" s="390"/>
      <c r="IU38" s="390"/>
      <c r="IV38" s="390"/>
    </row>
    <row r="39" spans="1:256" x14ac:dyDescent="0.2">
      <c r="A39" s="416"/>
      <c r="B39" s="417"/>
      <c r="C39" s="418"/>
      <c r="D39" s="419"/>
      <c r="E39" s="432">
        <f t="shared" ref="E39:E68" si="3">+B39*D39</f>
        <v>0</v>
      </c>
      <c r="F39" s="435"/>
      <c r="G39" s="438">
        <f t="shared" ref="G39:G68" si="4">E39-F39</f>
        <v>0</v>
      </c>
      <c r="H39" s="443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  <c r="BR39" s="390"/>
      <c r="BS39" s="390"/>
      <c r="BT39" s="390"/>
      <c r="BU39" s="390"/>
      <c r="BV39" s="390"/>
      <c r="BW39" s="390"/>
      <c r="BX39" s="390"/>
      <c r="BY39" s="390"/>
      <c r="BZ39" s="390"/>
      <c r="CA39" s="390"/>
      <c r="CB39" s="390"/>
      <c r="CC39" s="390"/>
      <c r="CD39" s="390"/>
      <c r="CE39" s="390"/>
      <c r="CF39" s="390"/>
      <c r="CG39" s="390"/>
      <c r="CH39" s="390"/>
      <c r="CI39" s="390"/>
      <c r="CJ39" s="390"/>
      <c r="CK39" s="390"/>
      <c r="CL39" s="390"/>
      <c r="CM39" s="390"/>
      <c r="CN39" s="390"/>
      <c r="CO39" s="390"/>
      <c r="CP39" s="390"/>
      <c r="CQ39" s="390"/>
      <c r="CR39" s="390"/>
      <c r="CS39" s="390"/>
      <c r="CT39" s="390"/>
      <c r="CU39" s="390"/>
      <c r="CV39" s="390"/>
      <c r="CW39" s="390"/>
      <c r="CX39" s="390"/>
      <c r="CY39" s="390"/>
      <c r="CZ39" s="390"/>
      <c r="DA39" s="390"/>
      <c r="DB39" s="390"/>
      <c r="DC39" s="390"/>
      <c r="DD39" s="390"/>
      <c r="DE39" s="390"/>
      <c r="DF39" s="390"/>
      <c r="DG39" s="390"/>
      <c r="DH39" s="390"/>
      <c r="DI39" s="390"/>
      <c r="DJ39" s="390"/>
      <c r="DK39" s="390"/>
      <c r="DL39" s="390"/>
      <c r="DM39" s="390"/>
      <c r="DN39" s="390"/>
      <c r="DO39" s="390"/>
      <c r="DP39" s="390"/>
      <c r="DQ39" s="390"/>
      <c r="DR39" s="390"/>
      <c r="DS39" s="390"/>
      <c r="DT39" s="390"/>
      <c r="DU39" s="390"/>
      <c r="DV39" s="390"/>
      <c r="DW39" s="390"/>
      <c r="DX39" s="390"/>
      <c r="DY39" s="390"/>
      <c r="DZ39" s="390"/>
      <c r="EA39" s="390"/>
      <c r="EB39" s="390"/>
      <c r="EC39" s="390"/>
      <c r="ED39" s="390"/>
      <c r="EE39" s="390"/>
      <c r="EF39" s="390"/>
      <c r="EG39" s="390"/>
      <c r="EH39" s="390"/>
      <c r="EI39" s="390"/>
      <c r="EJ39" s="390"/>
      <c r="EK39" s="390"/>
      <c r="EL39" s="390"/>
      <c r="EM39" s="390"/>
      <c r="EN39" s="390"/>
      <c r="EO39" s="390"/>
      <c r="EP39" s="390"/>
      <c r="EQ39" s="390"/>
      <c r="ER39" s="390"/>
      <c r="ES39" s="390"/>
      <c r="ET39" s="390"/>
      <c r="EU39" s="390"/>
      <c r="EV39" s="390"/>
      <c r="EW39" s="390"/>
      <c r="EX39" s="390"/>
      <c r="EY39" s="390"/>
      <c r="EZ39" s="390"/>
      <c r="FA39" s="390"/>
      <c r="FB39" s="390"/>
      <c r="FC39" s="390"/>
      <c r="FD39" s="390"/>
      <c r="FE39" s="390"/>
      <c r="FF39" s="390"/>
      <c r="FG39" s="390"/>
      <c r="FH39" s="390"/>
      <c r="FI39" s="390"/>
      <c r="FJ39" s="390"/>
      <c r="FK39" s="390"/>
      <c r="FL39" s="390"/>
      <c r="FM39" s="390"/>
      <c r="FN39" s="390"/>
      <c r="FO39" s="390"/>
      <c r="FP39" s="390"/>
      <c r="FQ39" s="390"/>
      <c r="FR39" s="390"/>
      <c r="FS39" s="390"/>
      <c r="FT39" s="390"/>
      <c r="FU39" s="390"/>
      <c r="FV39" s="390"/>
      <c r="FW39" s="390"/>
      <c r="FX39" s="390"/>
      <c r="FY39" s="390"/>
      <c r="FZ39" s="390"/>
      <c r="GA39" s="390"/>
      <c r="GB39" s="390"/>
      <c r="GC39" s="390"/>
      <c r="GD39" s="390"/>
      <c r="GE39" s="390"/>
      <c r="GF39" s="390"/>
      <c r="GG39" s="390"/>
      <c r="GH39" s="390"/>
      <c r="GI39" s="390"/>
      <c r="GJ39" s="390"/>
      <c r="GK39" s="390"/>
      <c r="GL39" s="390"/>
      <c r="GM39" s="390"/>
      <c r="GN39" s="390"/>
      <c r="GO39" s="390"/>
      <c r="GP39" s="390"/>
      <c r="GQ39" s="390"/>
      <c r="GR39" s="390"/>
      <c r="GS39" s="390"/>
      <c r="GT39" s="390"/>
      <c r="GU39" s="390"/>
      <c r="GV39" s="390"/>
      <c r="GW39" s="390"/>
      <c r="GX39" s="390"/>
      <c r="GY39" s="390"/>
      <c r="GZ39" s="390"/>
      <c r="HA39" s="390"/>
      <c r="HB39" s="390"/>
      <c r="HC39" s="390"/>
      <c r="HD39" s="390"/>
      <c r="HE39" s="390"/>
      <c r="HF39" s="390"/>
      <c r="HG39" s="390"/>
      <c r="HH39" s="390"/>
      <c r="HI39" s="390"/>
      <c r="HJ39" s="390"/>
      <c r="HK39" s="390"/>
      <c r="HL39" s="390"/>
      <c r="HM39" s="390"/>
      <c r="HN39" s="390"/>
      <c r="HO39" s="390"/>
      <c r="HP39" s="390"/>
      <c r="HQ39" s="390"/>
      <c r="HR39" s="390"/>
      <c r="HS39" s="390"/>
      <c r="HT39" s="390"/>
      <c r="HU39" s="390"/>
      <c r="HV39" s="390"/>
      <c r="HW39" s="390"/>
      <c r="HX39" s="390"/>
      <c r="HY39" s="390"/>
      <c r="HZ39" s="390"/>
      <c r="IA39" s="390"/>
      <c r="IB39" s="390"/>
      <c r="IC39" s="390"/>
      <c r="ID39" s="390"/>
      <c r="IE39" s="390"/>
      <c r="IF39" s="390"/>
      <c r="IG39" s="390"/>
      <c r="IH39" s="390"/>
      <c r="II39" s="390"/>
      <c r="IJ39" s="390"/>
      <c r="IK39" s="390"/>
      <c r="IL39" s="390"/>
      <c r="IM39" s="390"/>
      <c r="IN39" s="390"/>
      <c r="IO39" s="390"/>
      <c r="IP39" s="390"/>
      <c r="IQ39" s="390"/>
      <c r="IR39" s="390"/>
      <c r="IS39" s="390"/>
      <c r="IT39" s="390"/>
      <c r="IU39" s="390"/>
      <c r="IV39" s="390"/>
    </row>
    <row r="40" spans="1:256" x14ac:dyDescent="0.2">
      <c r="A40" s="421"/>
      <c r="B40" s="391"/>
      <c r="C40" s="392"/>
      <c r="D40" s="395"/>
      <c r="E40" s="433">
        <f t="shared" si="3"/>
        <v>0</v>
      </c>
      <c r="F40" s="436"/>
      <c r="G40" s="439">
        <f t="shared" si="4"/>
        <v>0</v>
      </c>
      <c r="H40" s="444"/>
    </row>
    <row r="41" spans="1:256" x14ac:dyDescent="0.2">
      <c r="A41" s="421"/>
      <c r="B41" s="391"/>
      <c r="C41" s="392"/>
      <c r="D41" s="395"/>
      <c r="E41" s="433">
        <f t="shared" si="3"/>
        <v>0</v>
      </c>
      <c r="F41" s="436"/>
      <c r="G41" s="439">
        <f t="shared" si="4"/>
        <v>0</v>
      </c>
      <c r="H41" s="444"/>
    </row>
    <row r="42" spans="1:256" x14ac:dyDescent="0.2">
      <c r="A42" s="421"/>
      <c r="B42" s="391"/>
      <c r="C42" s="392"/>
      <c r="D42" s="395"/>
      <c r="E42" s="433">
        <f t="shared" si="3"/>
        <v>0</v>
      </c>
      <c r="F42" s="436"/>
      <c r="G42" s="439">
        <f t="shared" si="4"/>
        <v>0</v>
      </c>
      <c r="H42" s="444"/>
    </row>
    <row r="43" spans="1:256" x14ac:dyDescent="0.2">
      <c r="A43" s="421"/>
      <c r="B43" s="391"/>
      <c r="C43" s="392"/>
      <c r="D43" s="395"/>
      <c r="E43" s="433">
        <f t="shared" si="3"/>
        <v>0</v>
      </c>
      <c r="F43" s="436"/>
      <c r="G43" s="439">
        <f t="shared" si="4"/>
        <v>0</v>
      </c>
      <c r="H43" s="444"/>
    </row>
    <row r="44" spans="1:256" x14ac:dyDescent="0.2">
      <c r="A44" s="421"/>
      <c r="B44" s="391"/>
      <c r="C44" s="392"/>
      <c r="D44" s="395"/>
      <c r="E44" s="433">
        <f t="shared" si="3"/>
        <v>0</v>
      </c>
      <c r="F44" s="436"/>
      <c r="G44" s="439">
        <f t="shared" si="4"/>
        <v>0</v>
      </c>
      <c r="H44" s="444"/>
    </row>
    <row r="45" spans="1:256" x14ac:dyDescent="0.2">
      <c r="A45" s="421"/>
      <c r="B45" s="391"/>
      <c r="C45" s="392"/>
      <c r="D45" s="395"/>
      <c r="E45" s="433">
        <f t="shared" si="3"/>
        <v>0</v>
      </c>
      <c r="F45" s="436"/>
      <c r="G45" s="439">
        <f t="shared" si="4"/>
        <v>0</v>
      </c>
      <c r="H45" s="444"/>
    </row>
    <row r="46" spans="1:256" x14ac:dyDescent="0.2">
      <c r="A46" s="423"/>
      <c r="B46" s="398"/>
      <c r="C46" s="399"/>
      <c r="D46" s="398"/>
      <c r="E46" s="433">
        <f t="shared" si="3"/>
        <v>0</v>
      </c>
      <c r="F46" s="436"/>
      <c r="G46" s="439">
        <f t="shared" si="4"/>
        <v>0</v>
      </c>
      <c r="H46" s="444"/>
    </row>
    <row r="47" spans="1:256" x14ac:dyDescent="0.2">
      <c r="A47" s="423"/>
      <c r="B47" s="398"/>
      <c r="C47" s="399"/>
      <c r="D47" s="398"/>
      <c r="E47" s="433">
        <f t="shared" si="3"/>
        <v>0</v>
      </c>
      <c r="F47" s="436"/>
      <c r="G47" s="439">
        <f t="shared" si="4"/>
        <v>0</v>
      </c>
      <c r="H47" s="444"/>
    </row>
    <row r="48" spans="1:256" x14ac:dyDescent="0.2">
      <c r="A48" s="423"/>
      <c r="B48" s="398"/>
      <c r="C48" s="399"/>
      <c r="D48" s="398"/>
      <c r="E48" s="433">
        <f t="shared" si="3"/>
        <v>0</v>
      </c>
      <c r="F48" s="436"/>
      <c r="G48" s="439">
        <f t="shared" si="4"/>
        <v>0</v>
      </c>
      <c r="H48" s="444"/>
    </row>
    <row r="49" spans="1:8" x14ac:dyDescent="0.2">
      <c r="A49" s="423"/>
      <c r="B49" s="398"/>
      <c r="C49" s="399"/>
      <c r="D49" s="398"/>
      <c r="E49" s="433">
        <f t="shared" si="3"/>
        <v>0</v>
      </c>
      <c r="F49" s="436"/>
      <c r="G49" s="439">
        <f t="shared" si="4"/>
        <v>0</v>
      </c>
      <c r="H49" s="444"/>
    </row>
    <row r="50" spans="1:8" x14ac:dyDescent="0.2">
      <c r="A50" s="423"/>
      <c r="B50" s="398"/>
      <c r="C50" s="399"/>
      <c r="D50" s="398"/>
      <c r="E50" s="433">
        <f t="shared" si="3"/>
        <v>0</v>
      </c>
      <c r="F50" s="436"/>
      <c r="G50" s="439">
        <f t="shared" si="4"/>
        <v>0</v>
      </c>
      <c r="H50" s="444"/>
    </row>
    <row r="51" spans="1:8" x14ac:dyDescent="0.2">
      <c r="A51" s="423"/>
      <c r="B51" s="398"/>
      <c r="C51" s="399"/>
      <c r="D51" s="398"/>
      <c r="E51" s="433">
        <f t="shared" si="3"/>
        <v>0</v>
      </c>
      <c r="F51" s="436"/>
      <c r="G51" s="439">
        <f t="shared" si="4"/>
        <v>0</v>
      </c>
      <c r="H51" s="444"/>
    </row>
    <row r="52" spans="1:8" x14ac:dyDescent="0.2">
      <c r="A52" s="423"/>
      <c r="B52" s="398"/>
      <c r="C52" s="399"/>
      <c r="D52" s="398"/>
      <c r="E52" s="433">
        <f t="shared" si="3"/>
        <v>0</v>
      </c>
      <c r="F52" s="436"/>
      <c r="G52" s="439">
        <f t="shared" si="4"/>
        <v>0</v>
      </c>
      <c r="H52" s="444"/>
    </row>
    <row r="53" spans="1:8" x14ac:dyDescent="0.2">
      <c r="A53" s="423"/>
      <c r="B53" s="398"/>
      <c r="C53" s="399"/>
      <c r="D53" s="398"/>
      <c r="E53" s="433">
        <f t="shared" si="3"/>
        <v>0</v>
      </c>
      <c r="F53" s="436"/>
      <c r="G53" s="439">
        <f t="shared" si="4"/>
        <v>0</v>
      </c>
      <c r="H53" s="444"/>
    </row>
    <row r="54" spans="1:8" x14ac:dyDescent="0.2">
      <c r="A54" s="423"/>
      <c r="B54" s="398"/>
      <c r="C54" s="399"/>
      <c r="D54" s="398"/>
      <c r="E54" s="433">
        <f t="shared" si="3"/>
        <v>0</v>
      </c>
      <c r="F54" s="436"/>
      <c r="G54" s="439">
        <f t="shared" si="4"/>
        <v>0</v>
      </c>
      <c r="H54" s="444"/>
    </row>
    <row r="55" spans="1:8" x14ac:dyDescent="0.2">
      <c r="A55" s="423"/>
      <c r="B55" s="398"/>
      <c r="C55" s="399"/>
      <c r="D55" s="398"/>
      <c r="E55" s="433">
        <f t="shared" si="3"/>
        <v>0</v>
      </c>
      <c r="F55" s="436"/>
      <c r="G55" s="439">
        <f t="shared" si="4"/>
        <v>0</v>
      </c>
      <c r="H55" s="444"/>
    </row>
    <row r="56" spans="1:8" x14ac:dyDescent="0.2">
      <c r="A56" s="423"/>
      <c r="B56" s="398"/>
      <c r="C56" s="399"/>
      <c r="D56" s="398"/>
      <c r="E56" s="433">
        <f t="shared" si="3"/>
        <v>0</v>
      </c>
      <c r="F56" s="436"/>
      <c r="G56" s="439">
        <f t="shared" si="4"/>
        <v>0</v>
      </c>
      <c r="H56" s="444"/>
    </row>
    <row r="57" spans="1:8" x14ac:dyDescent="0.2">
      <c r="A57" s="423"/>
      <c r="B57" s="398"/>
      <c r="C57" s="399"/>
      <c r="D57" s="398"/>
      <c r="E57" s="433">
        <f t="shared" si="3"/>
        <v>0</v>
      </c>
      <c r="F57" s="436"/>
      <c r="G57" s="439">
        <f t="shared" si="4"/>
        <v>0</v>
      </c>
      <c r="H57" s="444"/>
    </row>
    <row r="58" spans="1:8" x14ac:dyDescent="0.2">
      <c r="A58" s="423"/>
      <c r="B58" s="398"/>
      <c r="C58" s="399"/>
      <c r="D58" s="398"/>
      <c r="E58" s="433">
        <f t="shared" si="3"/>
        <v>0</v>
      </c>
      <c r="F58" s="436"/>
      <c r="G58" s="439">
        <f t="shared" si="4"/>
        <v>0</v>
      </c>
      <c r="H58" s="444"/>
    </row>
    <row r="59" spans="1:8" x14ac:dyDescent="0.2">
      <c r="A59" s="423"/>
      <c r="B59" s="398"/>
      <c r="C59" s="399"/>
      <c r="D59" s="398"/>
      <c r="E59" s="433">
        <f t="shared" si="3"/>
        <v>0</v>
      </c>
      <c r="F59" s="436"/>
      <c r="G59" s="439">
        <f t="shared" si="4"/>
        <v>0</v>
      </c>
      <c r="H59" s="444"/>
    </row>
    <row r="60" spans="1:8" x14ac:dyDescent="0.2">
      <c r="A60" s="423"/>
      <c r="B60" s="398"/>
      <c r="C60" s="399"/>
      <c r="D60" s="398"/>
      <c r="E60" s="433">
        <f t="shared" si="3"/>
        <v>0</v>
      </c>
      <c r="F60" s="436"/>
      <c r="G60" s="439">
        <f t="shared" si="4"/>
        <v>0</v>
      </c>
      <c r="H60" s="444"/>
    </row>
    <row r="61" spans="1:8" x14ac:dyDescent="0.2">
      <c r="A61" s="423"/>
      <c r="B61" s="398"/>
      <c r="C61" s="399"/>
      <c r="D61" s="398"/>
      <c r="E61" s="433">
        <f t="shared" si="3"/>
        <v>0</v>
      </c>
      <c r="F61" s="436"/>
      <c r="G61" s="439">
        <f t="shared" si="4"/>
        <v>0</v>
      </c>
      <c r="H61" s="444"/>
    </row>
    <row r="62" spans="1:8" x14ac:dyDescent="0.2">
      <c r="A62" s="423"/>
      <c r="B62" s="398"/>
      <c r="C62" s="399"/>
      <c r="D62" s="398"/>
      <c r="E62" s="433">
        <f t="shared" si="3"/>
        <v>0</v>
      </c>
      <c r="F62" s="436"/>
      <c r="G62" s="439">
        <f t="shared" si="4"/>
        <v>0</v>
      </c>
      <c r="H62" s="444"/>
    </row>
    <row r="63" spans="1:8" x14ac:dyDescent="0.2">
      <c r="A63" s="423"/>
      <c r="B63" s="398"/>
      <c r="C63" s="399"/>
      <c r="D63" s="398"/>
      <c r="E63" s="433">
        <f t="shared" si="3"/>
        <v>0</v>
      </c>
      <c r="F63" s="436"/>
      <c r="G63" s="439">
        <f t="shared" si="4"/>
        <v>0</v>
      </c>
      <c r="H63" s="444"/>
    </row>
    <row r="64" spans="1:8" x14ac:dyDescent="0.2">
      <c r="A64" s="423"/>
      <c r="B64" s="398"/>
      <c r="C64" s="399"/>
      <c r="D64" s="398"/>
      <c r="E64" s="433">
        <f t="shared" si="3"/>
        <v>0</v>
      </c>
      <c r="F64" s="436"/>
      <c r="G64" s="439">
        <f t="shared" si="4"/>
        <v>0</v>
      </c>
      <c r="H64" s="444"/>
    </row>
    <row r="65" spans="1:256" x14ac:dyDescent="0.2">
      <c r="A65" s="423"/>
      <c r="B65" s="398"/>
      <c r="C65" s="399"/>
      <c r="D65" s="398"/>
      <c r="E65" s="433">
        <f t="shared" si="3"/>
        <v>0</v>
      </c>
      <c r="F65" s="436"/>
      <c r="G65" s="439">
        <f t="shared" si="4"/>
        <v>0</v>
      </c>
      <c r="H65" s="444"/>
    </row>
    <row r="66" spans="1:256" x14ac:dyDescent="0.2">
      <c r="A66" s="423"/>
      <c r="B66" s="398"/>
      <c r="C66" s="399"/>
      <c r="D66" s="398"/>
      <c r="E66" s="433">
        <f t="shared" si="3"/>
        <v>0</v>
      </c>
      <c r="F66" s="436"/>
      <c r="G66" s="439">
        <f t="shared" si="4"/>
        <v>0</v>
      </c>
      <c r="H66" s="444"/>
    </row>
    <row r="67" spans="1:256" x14ac:dyDescent="0.2">
      <c r="A67" s="423"/>
      <c r="B67" s="398"/>
      <c r="C67" s="399"/>
      <c r="D67" s="398"/>
      <c r="E67" s="433">
        <f t="shared" si="3"/>
        <v>0</v>
      </c>
      <c r="F67" s="436"/>
      <c r="G67" s="439">
        <f t="shared" si="4"/>
        <v>0</v>
      </c>
      <c r="H67" s="444"/>
    </row>
    <row r="68" spans="1:256" x14ac:dyDescent="0.2">
      <c r="A68" s="423"/>
      <c r="B68" s="398"/>
      <c r="C68" s="399"/>
      <c r="D68" s="398"/>
      <c r="E68" s="434">
        <f t="shared" si="3"/>
        <v>0</v>
      </c>
      <c r="F68" s="437"/>
      <c r="G68" s="440">
        <f t="shared" si="4"/>
        <v>0</v>
      </c>
      <c r="H68" s="445"/>
    </row>
    <row r="69" spans="1:256" x14ac:dyDescent="0.2">
      <c r="A69" s="677" t="s">
        <v>146</v>
      </c>
      <c r="B69" s="678"/>
      <c r="C69" s="678"/>
      <c r="D69" s="678"/>
      <c r="E69" s="441">
        <f>SUM(E39:E68)</f>
        <v>0</v>
      </c>
      <c r="F69" s="441">
        <f>SUM(F39:F68)</f>
        <v>0</v>
      </c>
      <c r="G69" s="441">
        <f>SUM(G39:G68)</f>
        <v>0</v>
      </c>
      <c r="H69" s="442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0"/>
      <c r="CY69" s="390"/>
      <c r="CZ69" s="390"/>
      <c r="DA69" s="390"/>
      <c r="DB69" s="390"/>
      <c r="DC69" s="390"/>
      <c r="DD69" s="390"/>
      <c r="DE69" s="390"/>
      <c r="DF69" s="390"/>
      <c r="DG69" s="390"/>
      <c r="DH69" s="390"/>
      <c r="DI69" s="390"/>
      <c r="DJ69" s="390"/>
      <c r="DK69" s="390"/>
      <c r="DL69" s="390"/>
      <c r="DM69" s="390"/>
      <c r="DN69" s="390"/>
      <c r="DO69" s="390"/>
      <c r="DP69" s="390"/>
      <c r="DQ69" s="390"/>
      <c r="DR69" s="390"/>
      <c r="DS69" s="390"/>
      <c r="DT69" s="390"/>
      <c r="DU69" s="390"/>
      <c r="DV69" s="390"/>
      <c r="DW69" s="390"/>
      <c r="DX69" s="390"/>
      <c r="DY69" s="390"/>
      <c r="DZ69" s="390"/>
      <c r="EA69" s="390"/>
      <c r="EB69" s="390"/>
      <c r="EC69" s="390"/>
      <c r="ED69" s="390"/>
      <c r="EE69" s="390"/>
      <c r="EF69" s="390"/>
      <c r="EG69" s="390"/>
      <c r="EH69" s="390"/>
      <c r="EI69" s="390"/>
      <c r="EJ69" s="390"/>
      <c r="EK69" s="390"/>
      <c r="EL69" s="390"/>
      <c r="EM69" s="390"/>
      <c r="EN69" s="390"/>
      <c r="EO69" s="390"/>
      <c r="EP69" s="390"/>
      <c r="EQ69" s="390"/>
      <c r="ER69" s="390"/>
      <c r="ES69" s="390"/>
      <c r="ET69" s="390"/>
      <c r="EU69" s="390"/>
      <c r="EV69" s="390"/>
      <c r="EW69" s="390"/>
      <c r="EX69" s="390"/>
      <c r="EY69" s="390"/>
      <c r="EZ69" s="390"/>
      <c r="FA69" s="390"/>
      <c r="FB69" s="390"/>
      <c r="FC69" s="390"/>
      <c r="FD69" s="390"/>
      <c r="FE69" s="390"/>
      <c r="FF69" s="390"/>
      <c r="FG69" s="390"/>
      <c r="FH69" s="390"/>
      <c r="FI69" s="390"/>
      <c r="FJ69" s="390"/>
      <c r="FK69" s="390"/>
      <c r="FL69" s="390"/>
      <c r="FM69" s="390"/>
      <c r="FN69" s="390"/>
      <c r="FO69" s="390"/>
      <c r="FP69" s="390"/>
      <c r="FQ69" s="390"/>
      <c r="FR69" s="390"/>
      <c r="FS69" s="390"/>
      <c r="FT69" s="390"/>
      <c r="FU69" s="390"/>
      <c r="FV69" s="390"/>
      <c r="FW69" s="390"/>
      <c r="FX69" s="390"/>
      <c r="FY69" s="390"/>
      <c r="FZ69" s="390"/>
      <c r="GA69" s="390"/>
      <c r="GB69" s="390"/>
      <c r="GC69" s="390"/>
      <c r="GD69" s="390"/>
      <c r="GE69" s="390"/>
      <c r="GF69" s="390"/>
      <c r="GG69" s="390"/>
      <c r="GH69" s="390"/>
      <c r="GI69" s="390"/>
      <c r="GJ69" s="390"/>
      <c r="GK69" s="390"/>
      <c r="GL69" s="390"/>
      <c r="GM69" s="390"/>
      <c r="GN69" s="390"/>
      <c r="GO69" s="390"/>
      <c r="GP69" s="390"/>
      <c r="GQ69" s="390"/>
      <c r="GR69" s="390"/>
      <c r="GS69" s="390"/>
      <c r="GT69" s="390"/>
      <c r="GU69" s="390"/>
      <c r="GV69" s="390"/>
      <c r="GW69" s="390"/>
      <c r="GX69" s="390"/>
      <c r="GY69" s="390"/>
      <c r="GZ69" s="390"/>
      <c r="HA69" s="390"/>
      <c r="HB69" s="390"/>
      <c r="HC69" s="390"/>
      <c r="HD69" s="390"/>
      <c r="HE69" s="390"/>
      <c r="HF69" s="390"/>
      <c r="HG69" s="390"/>
      <c r="HH69" s="390"/>
      <c r="HI69" s="390"/>
      <c r="HJ69" s="390"/>
      <c r="HK69" s="390"/>
      <c r="HL69" s="390"/>
      <c r="HM69" s="390"/>
      <c r="HN69" s="390"/>
      <c r="HO69" s="390"/>
      <c r="HP69" s="390"/>
      <c r="HQ69" s="390"/>
      <c r="HR69" s="390"/>
      <c r="HS69" s="390"/>
      <c r="HT69" s="390"/>
      <c r="HU69" s="390"/>
      <c r="HV69" s="390"/>
      <c r="HW69" s="390"/>
      <c r="HX69" s="390"/>
      <c r="HY69" s="390"/>
      <c r="HZ69" s="390"/>
      <c r="IA69" s="390"/>
      <c r="IB69" s="390"/>
      <c r="IC69" s="390"/>
      <c r="ID69" s="390"/>
      <c r="IE69" s="390"/>
      <c r="IF69" s="390"/>
      <c r="IG69" s="390"/>
      <c r="IH69" s="390"/>
      <c r="II69" s="390"/>
      <c r="IJ69" s="390"/>
      <c r="IK69" s="390"/>
      <c r="IL69" s="390"/>
      <c r="IM69" s="390"/>
      <c r="IN69" s="390"/>
      <c r="IO69" s="390"/>
      <c r="IP69" s="390"/>
      <c r="IQ69" s="390"/>
      <c r="IR69" s="390"/>
      <c r="IS69" s="390"/>
      <c r="IT69" s="390"/>
      <c r="IU69" s="390"/>
      <c r="IV69" s="390"/>
    </row>
    <row r="70" spans="1:256" x14ac:dyDescent="0.2">
      <c r="A70" s="387" t="s">
        <v>148</v>
      </c>
      <c r="B70" s="387"/>
      <c r="C70" s="388"/>
      <c r="D70" s="387"/>
      <c r="E70" s="400"/>
      <c r="F70" s="400"/>
      <c r="G70" s="401"/>
      <c r="H70" s="389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  <c r="BG70" s="390"/>
      <c r="BH70" s="390"/>
      <c r="BI70" s="390"/>
      <c r="BJ70" s="390"/>
      <c r="BK70" s="390"/>
      <c r="BL70" s="390"/>
      <c r="BM70" s="390"/>
      <c r="BN70" s="390"/>
      <c r="BO70" s="390"/>
      <c r="BP70" s="390"/>
      <c r="BQ70" s="390"/>
      <c r="BR70" s="390"/>
      <c r="BS70" s="390"/>
      <c r="BT70" s="390"/>
      <c r="BU70" s="390"/>
      <c r="BV70" s="390"/>
      <c r="BW70" s="390"/>
      <c r="BX70" s="390"/>
      <c r="BY70" s="390"/>
      <c r="BZ70" s="390"/>
      <c r="CA70" s="390"/>
      <c r="CB70" s="390"/>
      <c r="CC70" s="390"/>
      <c r="CD70" s="390"/>
      <c r="CE70" s="390"/>
      <c r="CF70" s="390"/>
      <c r="CG70" s="390"/>
      <c r="CH70" s="390"/>
      <c r="CI70" s="390"/>
      <c r="CJ70" s="390"/>
      <c r="CK70" s="390"/>
      <c r="CL70" s="390"/>
      <c r="CM70" s="390"/>
      <c r="CN70" s="390"/>
      <c r="CO70" s="390"/>
      <c r="CP70" s="390"/>
      <c r="CQ70" s="390"/>
      <c r="CR70" s="390"/>
      <c r="CS70" s="390"/>
      <c r="CT70" s="390"/>
      <c r="CU70" s="390"/>
      <c r="CV70" s="390"/>
      <c r="CW70" s="390"/>
      <c r="CX70" s="390"/>
      <c r="CY70" s="390"/>
      <c r="CZ70" s="390"/>
      <c r="DA70" s="390"/>
      <c r="DB70" s="390"/>
      <c r="DC70" s="390"/>
      <c r="DD70" s="390"/>
      <c r="DE70" s="390"/>
      <c r="DF70" s="390"/>
      <c r="DG70" s="390"/>
      <c r="DH70" s="390"/>
      <c r="DI70" s="390"/>
      <c r="DJ70" s="390"/>
      <c r="DK70" s="390"/>
      <c r="DL70" s="390"/>
      <c r="DM70" s="390"/>
      <c r="DN70" s="390"/>
      <c r="DO70" s="390"/>
      <c r="DP70" s="390"/>
      <c r="DQ70" s="390"/>
      <c r="DR70" s="390"/>
      <c r="DS70" s="390"/>
      <c r="DT70" s="390"/>
      <c r="DU70" s="390"/>
      <c r="DV70" s="390"/>
      <c r="DW70" s="390"/>
      <c r="DX70" s="390"/>
      <c r="DY70" s="390"/>
      <c r="DZ70" s="390"/>
      <c r="EA70" s="390"/>
      <c r="EB70" s="390"/>
      <c r="EC70" s="390"/>
      <c r="ED70" s="390"/>
      <c r="EE70" s="390"/>
      <c r="EF70" s="390"/>
      <c r="EG70" s="390"/>
      <c r="EH70" s="390"/>
      <c r="EI70" s="390"/>
      <c r="EJ70" s="390"/>
      <c r="EK70" s="390"/>
      <c r="EL70" s="390"/>
      <c r="EM70" s="390"/>
      <c r="EN70" s="390"/>
      <c r="EO70" s="390"/>
      <c r="EP70" s="390"/>
      <c r="EQ70" s="390"/>
      <c r="ER70" s="390"/>
      <c r="ES70" s="390"/>
      <c r="ET70" s="390"/>
      <c r="EU70" s="390"/>
      <c r="EV70" s="390"/>
      <c r="EW70" s="390"/>
      <c r="EX70" s="390"/>
      <c r="EY70" s="390"/>
      <c r="EZ70" s="390"/>
      <c r="FA70" s="390"/>
      <c r="FB70" s="390"/>
      <c r="FC70" s="390"/>
      <c r="FD70" s="390"/>
      <c r="FE70" s="390"/>
      <c r="FF70" s="390"/>
      <c r="FG70" s="390"/>
      <c r="FH70" s="390"/>
      <c r="FI70" s="390"/>
      <c r="FJ70" s="390"/>
      <c r="FK70" s="390"/>
      <c r="FL70" s="390"/>
      <c r="FM70" s="390"/>
      <c r="FN70" s="390"/>
      <c r="FO70" s="390"/>
      <c r="FP70" s="390"/>
      <c r="FQ70" s="390"/>
      <c r="FR70" s="390"/>
      <c r="FS70" s="390"/>
      <c r="FT70" s="390"/>
      <c r="FU70" s="390"/>
      <c r="FV70" s="390"/>
      <c r="FW70" s="390"/>
      <c r="FX70" s="390"/>
      <c r="FY70" s="390"/>
      <c r="FZ70" s="390"/>
      <c r="GA70" s="390"/>
      <c r="GB70" s="390"/>
      <c r="GC70" s="390"/>
      <c r="GD70" s="390"/>
      <c r="GE70" s="390"/>
      <c r="GF70" s="390"/>
      <c r="GG70" s="390"/>
      <c r="GH70" s="390"/>
      <c r="GI70" s="390"/>
      <c r="GJ70" s="390"/>
      <c r="GK70" s="390"/>
      <c r="GL70" s="390"/>
      <c r="GM70" s="390"/>
      <c r="GN70" s="390"/>
      <c r="GO70" s="390"/>
      <c r="GP70" s="390"/>
      <c r="GQ70" s="390"/>
      <c r="GR70" s="390"/>
      <c r="GS70" s="390"/>
      <c r="GT70" s="390"/>
      <c r="GU70" s="390"/>
      <c r="GV70" s="390"/>
      <c r="GW70" s="390"/>
      <c r="GX70" s="390"/>
      <c r="GY70" s="390"/>
      <c r="GZ70" s="390"/>
      <c r="HA70" s="390"/>
      <c r="HB70" s="390"/>
      <c r="HC70" s="390"/>
      <c r="HD70" s="390"/>
      <c r="HE70" s="390"/>
      <c r="HF70" s="390"/>
      <c r="HG70" s="390"/>
      <c r="HH70" s="390"/>
      <c r="HI70" s="390"/>
      <c r="HJ70" s="390"/>
      <c r="HK70" s="390"/>
      <c r="HL70" s="390"/>
      <c r="HM70" s="390"/>
      <c r="HN70" s="390"/>
      <c r="HO70" s="390"/>
      <c r="HP70" s="390"/>
      <c r="HQ70" s="390"/>
      <c r="HR70" s="390"/>
      <c r="HS70" s="390"/>
      <c r="HT70" s="390"/>
      <c r="HU70" s="390"/>
      <c r="HV70" s="390"/>
      <c r="HW70" s="390"/>
      <c r="HX70" s="390"/>
      <c r="HY70" s="390"/>
      <c r="HZ70" s="390"/>
      <c r="IA70" s="390"/>
      <c r="IB70" s="390"/>
      <c r="IC70" s="390"/>
      <c r="ID70" s="390"/>
      <c r="IE70" s="390"/>
      <c r="IF70" s="390"/>
      <c r="IG70" s="390"/>
      <c r="IH70" s="390"/>
      <c r="II70" s="390"/>
      <c r="IJ70" s="390"/>
      <c r="IK70" s="390"/>
      <c r="IL70" s="390"/>
      <c r="IM70" s="390"/>
      <c r="IN70" s="390"/>
      <c r="IO70" s="390"/>
      <c r="IP70" s="390"/>
      <c r="IQ70" s="390"/>
      <c r="IR70" s="390"/>
      <c r="IS70" s="390"/>
      <c r="IT70" s="390"/>
      <c r="IU70" s="390"/>
      <c r="IV70" s="390"/>
    </row>
    <row r="71" spans="1:256" x14ac:dyDescent="0.2">
      <c r="A71" s="449"/>
      <c r="B71" s="452"/>
      <c r="C71" s="450"/>
      <c r="D71" s="451"/>
      <c r="E71" s="432">
        <f>+B71*D71</f>
        <v>0</v>
      </c>
      <c r="F71" s="435"/>
      <c r="G71" s="438">
        <f t="shared" ref="G71:G100" si="5">E71-F71</f>
        <v>0</v>
      </c>
      <c r="H71" s="446"/>
    </row>
    <row r="72" spans="1:256" x14ac:dyDescent="0.2">
      <c r="A72" s="423"/>
      <c r="B72" s="398"/>
      <c r="C72" s="399"/>
      <c r="D72" s="427"/>
      <c r="E72" s="433">
        <f t="shared" ref="E72:E97" si="6">+B72*D72</f>
        <v>0</v>
      </c>
      <c r="F72" s="436"/>
      <c r="G72" s="439">
        <f t="shared" si="5"/>
        <v>0</v>
      </c>
      <c r="H72" s="444"/>
    </row>
    <row r="73" spans="1:256" x14ac:dyDescent="0.2">
      <c r="A73" s="423"/>
      <c r="B73" s="398"/>
      <c r="C73" s="399"/>
      <c r="D73" s="427"/>
      <c r="E73" s="433">
        <f t="shared" si="6"/>
        <v>0</v>
      </c>
      <c r="F73" s="436"/>
      <c r="G73" s="439">
        <f t="shared" si="5"/>
        <v>0</v>
      </c>
      <c r="H73" s="444"/>
    </row>
    <row r="74" spans="1:256" x14ac:dyDescent="0.2">
      <c r="A74" s="423"/>
      <c r="B74" s="398"/>
      <c r="C74" s="399"/>
      <c r="D74" s="427"/>
      <c r="E74" s="433">
        <f t="shared" si="6"/>
        <v>0</v>
      </c>
      <c r="F74" s="436"/>
      <c r="G74" s="439">
        <f t="shared" si="5"/>
        <v>0</v>
      </c>
      <c r="H74" s="444"/>
    </row>
    <row r="75" spans="1:256" x14ac:dyDescent="0.2">
      <c r="A75" s="423"/>
      <c r="B75" s="398"/>
      <c r="C75" s="399"/>
      <c r="D75" s="427"/>
      <c r="E75" s="433">
        <f t="shared" si="6"/>
        <v>0</v>
      </c>
      <c r="F75" s="436"/>
      <c r="G75" s="439">
        <f t="shared" si="5"/>
        <v>0</v>
      </c>
      <c r="H75" s="444"/>
    </row>
    <row r="76" spans="1:256" x14ac:dyDescent="0.2">
      <c r="A76" s="423"/>
      <c r="B76" s="398"/>
      <c r="C76" s="399"/>
      <c r="D76" s="427"/>
      <c r="E76" s="433">
        <f t="shared" si="6"/>
        <v>0</v>
      </c>
      <c r="F76" s="436"/>
      <c r="G76" s="439">
        <f t="shared" si="5"/>
        <v>0</v>
      </c>
      <c r="H76" s="444"/>
    </row>
    <row r="77" spans="1:256" x14ac:dyDescent="0.2">
      <c r="A77" s="423"/>
      <c r="B77" s="398"/>
      <c r="C77" s="399"/>
      <c r="D77" s="427"/>
      <c r="E77" s="433">
        <f t="shared" si="6"/>
        <v>0</v>
      </c>
      <c r="F77" s="436"/>
      <c r="G77" s="439">
        <f t="shared" si="5"/>
        <v>0</v>
      </c>
      <c r="H77" s="444"/>
    </row>
    <row r="78" spans="1:256" x14ac:dyDescent="0.2">
      <c r="A78" s="423"/>
      <c r="B78" s="398"/>
      <c r="C78" s="399"/>
      <c r="D78" s="427"/>
      <c r="E78" s="433">
        <f t="shared" si="6"/>
        <v>0</v>
      </c>
      <c r="F78" s="436"/>
      <c r="G78" s="439">
        <f t="shared" si="5"/>
        <v>0</v>
      </c>
      <c r="H78" s="444"/>
    </row>
    <row r="79" spans="1:256" x14ac:dyDescent="0.2">
      <c r="A79" s="423"/>
      <c r="B79" s="398"/>
      <c r="C79" s="399"/>
      <c r="D79" s="427"/>
      <c r="E79" s="433">
        <f t="shared" si="6"/>
        <v>0</v>
      </c>
      <c r="F79" s="436"/>
      <c r="G79" s="439">
        <f t="shared" si="5"/>
        <v>0</v>
      </c>
      <c r="H79" s="444"/>
    </row>
    <row r="80" spans="1:256" x14ac:dyDescent="0.2">
      <c r="A80" s="423"/>
      <c r="B80" s="398"/>
      <c r="C80" s="399"/>
      <c r="D80" s="427"/>
      <c r="E80" s="433">
        <f t="shared" si="6"/>
        <v>0</v>
      </c>
      <c r="F80" s="436"/>
      <c r="G80" s="439">
        <f t="shared" si="5"/>
        <v>0</v>
      </c>
      <c r="H80" s="444"/>
    </row>
    <row r="81" spans="1:8" x14ac:dyDescent="0.2">
      <c r="A81" s="423"/>
      <c r="B81" s="398"/>
      <c r="C81" s="399"/>
      <c r="D81" s="427"/>
      <c r="E81" s="433">
        <f t="shared" si="6"/>
        <v>0</v>
      </c>
      <c r="F81" s="436"/>
      <c r="G81" s="439">
        <f t="shared" si="5"/>
        <v>0</v>
      </c>
      <c r="H81" s="444"/>
    </row>
    <row r="82" spans="1:8" x14ac:dyDescent="0.2">
      <c r="A82" s="423"/>
      <c r="B82" s="398"/>
      <c r="C82" s="399"/>
      <c r="D82" s="427"/>
      <c r="E82" s="433">
        <f t="shared" si="6"/>
        <v>0</v>
      </c>
      <c r="F82" s="436"/>
      <c r="G82" s="439">
        <f t="shared" si="5"/>
        <v>0</v>
      </c>
      <c r="H82" s="444"/>
    </row>
    <row r="83" spans="1:8" x14ac:dyDescent="0.2">
      <c r="A83" s="423"/>
      <c r="B83" s="398"/>
      <c r="C83" s="399"/>
      <c r="D83" s="427"/>
      <c r="E83" s="433">
        <f t="shared" si="6"/>
        <v>0</v>
      </c>
      <c r="F83" s="436"/>
      <c r="G83" s="439">
        <f t="shared" si="5"/>
        <v>0</v>
      </c>
      <c r="H83" s="444"/>
    </row>
    <row r="84" spans="1:8" x14ac:dyDescent="0.2">
      <c r="A84" s="423"/>
      <c r="B84" s="398"/>
      <c r="C84" s="399"/>
      <c r="D84" s="427"/>
      <c r="E84" s="433">
        <f t="shared" si="6"/>
        <v>0</v>
      </c>
      <c r="F84" s="436"/>
      <c r="G84" s="439">
        <f t="shared" si="5"/>
        <v>0</v>
      </c>
      <c r="H84" s="444"/>
    </row>
    <row r="85" spans="1:8" x14ac:dyDescent="0.2">
      <c r="A85" s="423"/>
      <c r="B85" s="398"/>
      <c r="C85" s="399"/>
      <c r="D85" s="427"/>
      <c r="E85" s="433">
        <f t="shared" si="6"/>
        <v>0</v>
      </c>
      <c r="F85" s="436"/>
      <c r="G85" s="439">
        <f t="shared" si="5"/>
        <v>0</v>
      </c>
      <c r="H85" s="444"/>
    </row>
    <row r="86" spans="1:8" x14ac:dyDescent="0.2">
      <c r="A86" s="423"/>
      <c r="B86" s="398"/>
      <c r="C86" s="399"/>
      <c r="D86" s="427"/>
      <c r="E86" s="433">
        <f t="shared" si="6"/>
        <v>0</v>
      </c>
      <c r="F86" s="436"/>
      <c r="G86" s="439">
        <f t="shared" si="5"/>
        <v>0</v>
      </c>
      <c r="H86" s="444"/>
    </row>
    <row r="87" spans="1:8" x14ac:dyDescent="0.2">
      <c r="A87" s="423"/>
      <c r="B87" s="398"/>
      <c r="C87" s="399"/>
      <c r="D87" s="427"/>
      <c r="E87" s="433">
        <f t="shared" si="6"/>
        <v>0</v>
      </c>
      <c r="F87" s="436"/>
      <c r="G87" s="439">
        <f t="shared" si="5"/>
        <v>0</v>
      </c>
      <c r="H87" s="444"/>
    </row>
    <row r="88" spans="1:8" x14ac:dyDescent="0.2">
      <c r="A88" s="423"/>
      <c r="B88" s="398"/>
      <c r="C88" s="399"/>
      <c r="D88" s="427"/>
      <c r="E88" s="433">
        <f t="shared" si="6"/>
        <v>0</v>
      </c>
      <c r="F88" s="436"/>
      <c r="G88" s="439">
        <f t="shared" si="5"/>
        <v>0</v>
      </c>
      <c r="H88" s="444"/>
    </row>
    <row r="89" spans="1:8" x14ac:dyDescent="0.2">
      <c r="A89" s="423"/>
      <c r="B89" s="398"/>
      <c r="C89" s="399"/>
      <c r="D89" s="427"/>
      <c r="E89" s="433">
        <f t="shared" si="6"/>
        <v>0</v>
      </c>
      <c r="F89" s="436"/>
      <c r="G89" s="439">
        <f t="shared" si="5"/>
        <v>0</v>
      </c>
      <c r="H89" s="444"/>
    </row>
    <row r="90" spans="1:8" x14ac:dyDescent="0.2">
      <c r="A90" s="423"/>
      <c r="B90" s="398"/>
      <c r="C90" s="399"/>
      <c r="D90" s="427"/>
      <c r="E90" s="433">
        <f t="shared" si="6"/>
        <v>0</v>
      </c>
      <c r="F90" s="436"/>
      <c r="G90" s="439">
        <f t="shared" si="5"/>
        <v>0</v>
      </c>
      <c r="H90" s="444"/>
    </row>
    <row r="91" spans="1:8" x14ac:dyDescent="0.2">
      <c r="A91" s="423"/>
      <c r="B91" s="398"/>
      <c r="C91" s="399"/>
      <c r="D91" s="427"/>
      <c r="E91" s="433">
        <f t="shared" si="6"/>
        <v>0</v>
      </c>
      <c r="F91" s="436"/>
      <c r="G91" s="439">
        <f t="shared" si="5"/>
        <v>0</v>
      </c>
      <c r="H91" s="444"/>
    </row>
    <row r="92" spans="1:8" x14ac:dyDescent="0.2">
      <c r="A92" s="423"/>
      <c r="B92" s="398"/>
      <c r="C92" s="399"/>
      <c r="D92" s="427"/>
      <c r="E92" s="433">
        <f t="shared" si="6"/>
        <v>0</v>
      </c>
      <c r="F92" s="436"/>
      <c r="G92" s="439">
        <f t="shared" si="5"/>
        <v>0</v>
      </c>
      <c r="H92" s="444"/>
    </row>
    <row r="93" spans="1:8" x14ac:dyDescent="0.2">
      <c r="A93" s="423"/>
      <c r="B93" s="398"/>
      <c r="C93" s="399"/>
      <c r="D93" s="427"/>
      <c r="E93" s="433">
        <f t="shared" si="6"/>
        <v>0</v>
      </c>
      <c r="F93" s="436"/>
      <c r="G93" s="439">
        <f t="shared" si="5"/>
        <v>0</v>
      </c>
      <c r="H93" s="444"/>
    </row>
    <row r="94" spans="1:8" x14ac:dyDescent="0.2">
      <c r="A94" s="423"/>
      <c r="B94" s="398"/>
      <c r="C94" s="399"/>
      <c r="D94" s="427"/>
      <c r="E94" s="433">
        <f t="shared" si="6"/>
        <v>0</v>
      </c>
      <c r="F94" s="436"/>
      <c r="G94" s="439">
        <f t="shared" si="5"/>
        <v>0</v>
      </c>
      <c r="H94" s="444"/>
    </row>
    <row r="95" spans="1:8" x14ac:dyDescent="0.2">
      <c r="A95" s="423"/>
      <c r="B95" s="398"/>
      <c r="C95" s="399"/>
      <c r="D95" s="427"/>
      <c r="E95" s="433">
        <f t="shared" si="6"/>
        <v>0</v>
      </c>
      <c r="F95" s="436"/>
      <c r="G95" s="439">
        <f t="shared" si="5"/>
        <v>0</v>
      </c>
      <c r="H95" s="444"/>
    </row>
    <row r="96" spans="1:8" x14ac:dyDescent="0.2">
      <c r="A96" s="423"/>
      <c r="B96" s="398"/>
      <c r="C96" s="399"/>
      <c r="D96" s="427"/>
      <c r="E96" s="433">
        <f t="shared" si="6"/>
        <v>0</v>
      </c>
      <c r="F96" s="436"/>
      <c r="G96" s="439">
        <f t="shared" si="5"/>
        <v>0</v>
      </c>
      <c r="H96" s="444"/>
    </row>
    <row r="97" spans="1:256" x14ac:dyDescent="0.2">
      <c r="A97" s="423"/>
      <c r="B97" s="398"/>
      <c r="C97" s="399"/>
      <c r="D97" s="427"/>
      <c r="E97" s="433">
        <f t="shared" si="6"/>
        <v>0</v>
      </c>
      <c r="F97" s="436"/>
      <c r="G97" s="439">
        <f t="shared" si="5"/>
        <v>0</v>
      </c>
      <c r="H97" s="444"/>
    </row>
    <row r="98" spans="1:256" x14ac:dyDescent="0.2">
      <c r="A98" s="423"/>
      <c r="B98" s="398"/>
      <c r="C98" s="399"/>
      <c r="D98" s="427"/>
      <c r="E98" s="433">
        <f>+B98*D98</f>
        <v>0</v>
      </c>
      <c r="F98" s="436"/>
      <c r="G98" s="439">
        <f t="shared" si="5"/>
        <v>0</v>
      </c>
      <c r="H98" s="444"/>
    </row>
    <row r="99" spans="1:256" x14ac:dyDescent="0.2">
      <c r="A99" s="423"/>
      <c r="B99" s="398"/>
      <c r="C99" s="399"/>
      <c r="D99" s="427"/>
      <c r="E99" s="433">
        <f>+B99*D99</f>
        <v>0</v>
      </c>
      <c r="F99" s="436"/>
      <c r="G99" s="439">
        <f t="shared" si="5"/>
        <v>0</v>
      </c>
      <c r="H99" s="444"/>
    </row>
    <row r="100" spans="1:256" x14ac:dyDescent="0.2">
      <c r="A100" s="428"/>
      <c r="B100" s="429"/>
      <c r="C100" s="430"/>
      <c r="D100" s="431"/>
      <c r="E100" s="433">
        <f>+B100*D100</f>
        <v>0</v>
      </c>
      <c r="F100" s="436"/>
      <c r="G100" s="439">
        <f t="shared" si="5"/>
        <v>0</v>
      </c>
      <c r="H100" s="444"/>
    </row>
    <row r="101" spans="1:256" ht="15" customHeight="1" x14ac:dyDescent="0.2">
      <c r="A101" s="676" t="s">
        <v>146</v>
      </c>
      <c r="B101" s="676"/>
      <c r="C101" s="676"/>
      <c r="D101" s="676"/>
      <c r="E101" s="441">
        <f>SUM(E71:E100)</f>
        <v>0</v>
      </c>
      <c r="F101" s="441">
        <f>SUM(F71:F100)</f>
        <v>0</v>
      </c>
      <c r="G101" s="441">
        <f>SUM(G71:G100)</f>
        <v>0</v>
      </c>
      <c r="H101" s="448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  <c r="BG101" s="390"/>
      <c r="BH101" s="390"/>
      <c r="BI101" s="390"/>
      <c r="BJ101" s="390"/>
      <c r="BK101" s="390"/>
      <c r="BL101" s="390"/>
      <c r="BM101" s="390"/>
      <c r="BN101" s="390"/>
      <c r="BO101" s="390"/>
      <c r="BP101" s="390"/>
      <c r="BQ101" s="390"/>
      <c r="BR101" s="390"/>
      <c r="BS101" s="390"/>
      <c r="BT101" s="390"/>
      <c r="BU101" s="390"/>
      <c r="BV101" s="390"/>
      <c r="BW101" s="390"/>
      <c r="BX101" s="390"/>
      <c r="BY101" s="390"/>
      <c r="BZ101" s="390"/>
      <c r="CA101" s="390"/>
      <c r="CB101" s="390"/>
      <c r="CC101" s="390"/>
      <c r="CD101" s="390"/>
      <c r="CE101" s="390"/>
      <c r="CF101" s="390"/>
      <c r="CG101" s="390"/>
      <c r="CH101" s="390"/>
      <c r="CI101" s="390"/>
      <c r="CJ101" s="390"/>
      <c r="CK101" s="390"/>
      <c r="CL101" s="390"/>
      <c r="CM101" s="390"/>
      <c r="CN101" s="390"/>
      <c r="CO101" s="390"/>
      <c r="CP101" s="390"/>
      <c r="CQ101" s="390"/>
      <c r="CR101" s="390"/>
      <c r="CS101" s="390"/>
      <c r="CT101" s="390"/>
      <c r="CU101" s="390"/>
      <c r="CV101" s="390"/>
      <c r="CW101" s="390"/>
      <c r="CX101" s="390"/>
      <c r="CY101" s="390"/>
      <c r="CZ101" s="390"/>
      <c r="DA101" s="390"/>
      <c r="DB101" s="390"/>
      <c r="DC101" s="390"/>
      <c r="DD101" s="390"/>
      <c r="DE101" s="390"/>
      <c r="DF101" s="390"/>
      <c r="DG101" s="390"/>
      <c r="DH101" s="390"/>
      <c r="DI101" s="390"/>
      <c r="DJ101" s="390"/>
      <c r="DK101" s="390"/>
      <c r="DL101" s="390"/>
      <c r="DM101" s="390"/>
      <c r="DN101" s="390"/>
      <c r="DO101" s="390"/>
      <c r="DP101" s="390"/>
      <c r="DQ101" s="390"/>
      <c r="DR101" s="390"/>
      <c r="DS101" s="390"/>
      <c r="DT101" s="390"/>
      <c r="DU101" s="390"/>
      <c r="DV101" s="390"/>
      <c r="DW101" s="390"/>
      <c r="DX101" s="390"/>
      <c r="DY101" s="390"/>
      <c r="DZ101" s="390"/>
      <c r="EA101" s="390"/>
      <c r="EB101" s="390"/>
      <c r="EC101" s="390"/>
      <c r="ED101" s="390"/>
      <c r="EE101" s="390"/>
      <c r="EF101" s="390"/>
      <c r="EG101" s="390"/>
      <c r="EH101" s="390"/>
      <c r="EI101" s="390"/>
      <c r="EJ101" s="390"/>
      <c r="EK101" s="390"/>
      <c r="EL101" s="390"/>
      <c r="EM101" s="390"/>
      <c r="EN101" s="390"/>
      <c r="EO101" s="390"/>
      <c r="EP101" s="390"/>
      <c r="EQ101" s="390"/>
      <c r="ER101" s="390"/>
      <c r="ES101" s="390"/>
      <c r="ET101" s="390"/>
      <c r="EU101" s="390"/>
      <c r="EV101" s="390"/>
      <c r="EW101" s="390"/>
      <c r="EX101" s="390"/>
      <c r="EY101" s="390"/>
      <c r="EZ101" s="390"/>
      <c r="FA101" s="390"/>
      <c r="FB101" s="390"/>
      <c r="FC101" s="390"/>
      <c r="FD101" s="390"/>
      <c r="FE101" s="390"/>
      <c r="FF101" s="390"/>
      <c r="FG101" s="390"/>
      <c r="FH101" s="390"/>
      <c r="FI101" s="390"/>
      <c r="FJ101" s="390"/>
      <c r="FK101" s="390"/>
      <c r="FL101" s="390"/>
      <c r="FM101" s="390"/>
      <c r="FN101" s="390"/>
      <c r="FO101" s="390"/>
      <c r="FP101" s="390"/>
      <c r="FQ101" s="390"/>
      <c r="FR101" s="390"/>
      <c r="FS101" s="390"/>
      <c r="FT101" s="390"/>
      <c r="FU101" s="390"/>
      <c r="FV101" s="390"/>
      <c r="FW101" s="390"/>
      <c r="FX101" s="390"/>
      <c r="FY101" s="390"/>
      <c r="FZ101" s="390"/>
      <c r="GA101" s="390"/>
      <c r="GB101" s="390"/>
      <c r="GC101" s="390"/>
      <c r="GD101" s="390"/>
      <c r="GE101" s="390"/>
      <c r="GF101" s="390"/>
      <c r="GG101" s="390"/>
      <c r="GH101" s="390"/>
      <c r="GI101" s="390"/>
      <c r="GJ101" s="390"/>
      <c r="GK101" s="390"/>
      <c r="GL101" s="390"/>
      <c r="GM101" s="390"/>
      <c r="GN101" s="390"/>
      <c r="GO101" s="390"/>
      <c r="GP101" s="390"/>
      <c r="GQ101" s="390"/>
      <c r="GR101" s="390"/>
      <c r="GS101" s="390"/>
      <c r="GT101" s="390"/>
      <c r="GU101" s="390"/>
      <c r="GV101" s="390"/>
      <c r="GW101" s="390"/>
      <c r="GX101" s="390"/>
      <c r="GY101" s="390"/>
      <c r="GZ101" s="390"/>
      <c r="HA101" s="390"/>
      <c r="HB101" s="390"/>
      <c r="HC101" s="390"/>
      <c r="HD101" s="390"/>
      <c r="HE101" s="390"/>
      <c r="HF101" s="390"/>
      <c r="HG101" s="390"/>
      <c r="HH101" s="390"/>
      <c r="HI101" s="390"/>
      <c r="HJ101" s="390"/>
      <c r="HK101" s="390"/>
      <c r="HL101" s="390"/>
      <c r="HM101" s="390"/>
      <c r="HN101" s="390"/>
      <c r="HO101" s="390"/>
      <c r="HP101" s="390"/>
      <c r="HQ101" s="390"/>
      <c r="HR101" s="390"/>
      <c r="HS101" s="390"/>
      <c r="HT101" s="390"/>
      <c r="HU101" s="390"/>
      <c r="HV101" s="390"/>
      <c r="HW101" s="390"/>
      <c r="HX101" s="390"/>
      <c r="HY101" s="390"/>
      <c r="HZ101" s="390"/>
      <c r="IA101" s="390"/>
      <c r="IB101" s="390"/>
      <c r="IC101" s="390"/>
      <c r="ID101" s="390"/>
      <c r="IE101" s="390"/>
      <c r="IF101" s="390"/>
      <c r="IG101" s="390"/>
      <c r="IH101" s="390"/>
      <c r="II101" s="390"/>
      <c r="IJ101" s="390"/>
      <c r="IK101" s="390"/>
      <c r="IL101" s="390"/>
      <c r="IM101" s="390"/>
      <c r="IN101" s="390"/>
      <c r="IO101" s="390"/>
      <c r="IP101" s="390"/>
      <c r="IQ101" s="390"/>
      <c r="IR101" s="390"/>
      <c r="IS101" s="390"/>
      <c r="IT101" s="390"/>
      <c r="IU101" s="390"/>
      <c r="IV101" s="390"/>
    </row>
    <row r="102" spans="1:256" x14ac:dyDescent="0.2">
      <c r="A102" s="387" t="s">
        <v>149</v>
      </c>
      <c r="B102" s="387"/>
      <c r="C102" s="388"/>
      <c r="D102" s="387"/>
      <c r="E102" s="400"/>
      <c r="F102" s="400"/>
      <c r="G102" s="400"/>
      <c r="H102" s="389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390"/>
      <c r="BG102" s="390"/>
      <c r="BH102" s="390"/>
      <c r="BI102" s="390"/>
      <c r="BJ102" s="390"/>
      <c r="BK102" s="390"/>
      <c r="BL102" s="390"/>
      <c r="BM102" s="390"/>
      <c r="BN102" s="390"/>
      <c r="BO102" s="390"/>
      <c r="BP102" s="390"/>
      <c r="BQ102" s="390"/>
      <c r="BR102" s="390"/>
      <c r="BS102" s="390"/>
      <c r="BT102" s="390"/>
      <c r="BU102" s="390"/>
      <c r="BV102" s="390"/>
      <c r="BW102" s="390"/>
      <c r="BX102" s="390"/>
      <c r="BY102" s="390"/>
      <c r="BZ102" s="390"/>
      <c r="CA102" s="390"/>
      <c r="CB102" s="390"/>
      <c r="CC102" s="390"/>
      <c r="CD102" s="390"/>
      <c r="CE102" s="390"/>
      <c r="CF102" s="390"/>
      <c r="CG102" s="390"/>
      <c r="CH102" s="390"/>
      <c r="CI102" s="390"/>
      <c r="CJ102" s="390"/>
      <c r="CK102" s="390"/>
      <c r="CL102" s="390"/>
      <c r="CM102" s="390"/>
      <c r="CN102" s="390"/>
      <c r="CO102" s="390"/>
      <c r="CP102" s="390"/>
      <c r="CQ102" s="390"/>
      <c r="CR102" s="390"/>
      <c r="CS102" s="390"/>
      <c r="CT102" s="390"/>
      <c r="CU102" s="390"/>
      <c r="CV102" s="390"/>
      <c r="CW102" s="390"/>
      <c r="CX102" s="390"/>
      <c r="CY102" s="390"/>
      <c r="CZ102" s="390"/>
      <c r="DA102" s="390"/>
      <c r="DB102" s="390"/>
      <c r="DC102" s="390"/>
      <c r="DD102" s="390"/>
      <c r="DE102" s="390"/>
      <c r="DF102" s="390"/>
      <c r="DG102" s="390"/>
      <c r="DH102" s="390"/>
      <c r="DI102" s="390"/>
      <c r="DJ102" s="390"/>
      <c r="DK102" s="390"/>
      <c r="DL102" s="390"/>
      <c r="DM102" s="390"/>
      <c r="DN102" s="390"/>
      <c r="DO102" s="390"/>
      <c r="DP102" s="390"/>
      <c r="DQ102" s="390"/>
      <c r="DR102" s="390"/>
      <c r="DS102" s="390"/>
      <c r="DT102" s="390"/>
      <c r="DU102" s="390"/>
      <c r="DV102" s="390"/>
      <c r="DW102" s="390"/>
      <c r="DX102" s="390"/>
      <c r="DY102" s="390"/>
      <c r="DZ102" s="390"/>
      <c r="EA102" s="390"/>
      <c r="EB102" s="390"/>
      <c r="EC102" s="390"/>
      <c r="ED102" s="390"/>
      <c r="EE102" s="390"/>
      <c r="EF102" s="390"/>
      <c r="EG102" s="390"/>
      <c r="EH102" s="390"/>
      <c r="EI102" s="390"/>
      <c r="EJ102" s="390"/>
      <c r="EK102" s="390"/>
      <c r="EL102" s="390"/>
      <c r="EM102" s="390"/>
      <c r="EN102" s="390"/>
      <c r="EO102" s="390"/>
      <c r="EP102" s="390"/>
      <c r="EQ102" s="390"/>
      <c r="ER102" s="390"/>
      <c r="ES102" s="390"/>
      <c r="ET102" s="390"/>
      <c r="EU102" s="390"/>
      <c r="EV102" s="390"/>
      <c r="EW102" s="390"/>
      <c r="EX102" s="390"/>
      <c r="EY102" s="390"/>
      <c r="EZ102" s="390"/>
      <c r="FA102" s="390"/>
      <c r="FB102" s="390"/>
      <c r="FC102" s="390"/>
      <c r="FD102" s="390"/>
      <c r="FE102" s="390"/>
      <c r="FF102" s="390"/>
      <c r="FG102" s="390"/>
      <c r="FH102" s="390"/>
      <c r="FI102" s="390"/>
      <c r="FJ102" s="390"/>
      <c r="FK102" s="390"/>
      <c r="FL102" s="390"/>
      <c r="FM102" s="390"/>
      <c r="FN102" s="390"/>
      <c r="FO102" s="390"/>
      <c r="FP102" s="390"/>
      <c r="FQ102" s="390"/>
      <c r="FR102" s="390"/>
      <c r="FS102" s="390"/>
      <c r="FT102" s="390"/>
      <c r="FU102" s="390"/>
      <c r="FV102" s="390"/>
      <c r="FW102" s="390"/>
      <c r="FX102" s="390"/>
      <c r="FY102" s="390"/>
      <c r="FZ102" s="390"/>
      <c r="GA102" s="390"/>
      <c r="GB102" s="390"/>
      <c r="GC102" s="390"/>
      <c r="GD102" s="390"/>
      <c r="GE102" s="390"/>
      <c r="GF102" s="390"/>
      <c r="GG102" s="390"/>
      <c r="GH102" s="390"/>
      <c r="GI102" s="390"/>
      <c r="GJ102" s="390"/>
      <c r="GK102" s="390"/>
      <c r="GL102" s="390"/>
      <c r="GM102" s="390"/>
      <c r="GN102" s="390"/>
      <c r="GO102" s="390"/>
      <c r="GP102" s="390"/>
      <c r="GQ102" s="390"/>
      <c r="GR102" s="390"/>
      <c r="GS102" s="390"/>
      <c r="GT102" s="390"/>
      <c r="GU102" s="390"/>
      <c r="GV102" s="390"/>
      <c r="GW102" s="390"/>
      <c r="GX102" s="390"/>
      <c r="GY102" s="390"/>
      <c r="GZ102" s="390"/>
      <c r="HA102" s="390"/>
      <c r="HB102" s="390"/>
      <c r="HC102" s="390"/>
      <c r="HD102" s="390"/>
      <c r="HE102" s="390"/>
      <c r="HF102" s="390"/>
      <c r="HG102" s="390"/>
      <c r="HH102" s="390"/>
      <c r="HI102" s="390"/>
      <c r="HJ102" s="390"/>
      <c r="HK102" s="390"/>
      <c r="HL102" s="390"/>
      <c r="HM102" s="390"/>
      <c r="HN102" s="390"/>
      <c r="HO102" s="390"/>
      <c r="HP102" s="390"/>
      <c r="HQ102" s="390"/>
      <c r="HR102" s="390"/>
      <c r="HS102" s="390"/>
      <c r="HT102" s="390"/>
      <c r="HU102" s="390"/>
      <c r="HV102" s="390"/>
      <c r="HW102" s="390"/>
      <c r="HX102" s="390"/>
      <c r="HY102" s="390"/>
      <c r="HZ102" s="390"/>
      <c r="IA102" s="390"/>
      <c r="IB102" s="390"/>
      <c r="IC102" s="390"/>
      <c r="ID102" s="390"/>
      <c r="IE102" s="390"/>
      <c r="IF102" s="390"/>
      <c r="IG102" s="390"/>
      <c r="IH102" s="390"/>
      <c r="II102" s="390"/>
      <c r="IJ102" s="390"/>
      <c r="IK102" s="390"/>
      <c r="IL102" s="390"/>
      <c r="IM102" s="390"/>
      <c r="IN102" s="390"/>
      <c r="IO102" s="390"/>
      <c r="IP102" s="390"/>
      <c r="IQ102" s="390"/>
      <c r="IR102" s="390"/>
      <c r="IS102" s="390"/>
      <c r="IT102" s="390"/>
      <c r="IU102" s="390"/>
      <c r="IV102" s="390"/>
    </row>
    <row r="103" spans="1:256" x14ac:dyDescent="0.2">
      <c r="A103" s="449"/>
      <c r="B103" s="452"/>
      <c r="C103" s="450"/>
      <c r="D103" s="451"/>
      <c r="E103" s="432">
        <f>+B103*D103</f>
        <v>0</v>
      </c>
      <c r="F103" s="435"/>
      <c r="G103" s="438">
        <f>E103-F103</f>
        <v>0</v>
      </c>
      <c r="H103" s="446"/>
    </row>
    <row r="104" spans="1:256" x14ac:dyDescent="0.2">
      <c r="A104" s="423"/>
      <c r="B104" s="398"/>
      <c r="C104" s="399"/>
      <c r="D104" s="427"/>
      <c r="E104" s="433">
        <f t="shared" ref="E104:E129" si="7">+B104*D104</f>
        <v>0</v>
      </c>
      <c r="F104" s="436"/>
      <c r="G104" s="439">
        <f t="shared" ref="G104:G129" si="8">E104-F104</f>
        <v>0</v>
      </c>
      <c r="H104" s="444"/>
    </row>
    <row r="105" spans="1:256" x14ac:dyDescent="0.2">
      <c r="A105" s="423"/>
      <c r="B105" s="398"/>
      <c r="C105" s="399"/>
      <c r="D105" s="427"/>
      <c r="E105" s="433">
        <f t="shared" si="7"/>
        <v>0</v>
      </c>
      <c r="F105" s="436"/>
      <c r="G105" s="439">
        <f t="shared" si="8"/>
        <v>0</v>
      </c>
      <c r="H105" s="444"/>
    </row>
    <row r="106" spans="1:256" x14ac:dyDescent="0.2">
      <c r="A106" s="423"/>
      <c r="B106" s="398"/>
      <c r="C106" s="399"/>
      <c r="D106" s="427"/>
      <c r="E106" s="433">
        <f t="shared" si="7"/>
        <v>0</v>
      </c>
      <c r="F106" s="436"/>
      <c r="G106" s="439">
        <f t="shared" si="8"/>
        <v>0</v>
      </c>
      <c r="H106" s="444"/>
    </row>
    <row r="107" spans="1:256" x14ac:dyDescent="0.2">
      <c r="A107" s="423"/>
      <c r="B107" s="398"/>
      <c r="C107" s="399"/>
      <c r="D107" s="427"/>
      <c r="E107" s="433">
        <f t="shared" si="7"/>
        <v>0</v>
      </c>
      <c r="F107" s="436"/>
      <c r="G107" s="439">
        <f t="shared" si="8"/>
        <v>0</v>
      </c>
      <c r="H107" s="444"/>
    </row>
    <row r="108" spans="1:256" x14ac:dyDescent="0.2">
      <c r="A108" s="423"/>
      <c r="B108" s="398"/>
      <c r="C108" s="399"/>
      <c r="D108" s="427"/>
      <c r="E108" s="433">
        <f t="shared" si="7"/>
        <v>0</v>
      </c>
      <c r="F108" s="436"/>
      <c r="G108" s="439">
        <f t="shared" si="8"/>
        <v>0</v>
      </c>
      <c r="H108" s="444"/>
    </row>
    <row r="109" spans="1:256" x14ac:dyDescent="0.2">
      <c r="A109" s="423"/>
      <c r="B109" s="398"/>
      <c r="C109" s="399"/>
      <c r="D109" s="427"/>
      <c r="E109" s="433">
        <f t="shared" si="7"/>
        <v>0</v>
      </c>
      <c r="F109" s="436"/>
      <c r="G109" s="439">
        <f t="shared" si="8"/>
        <v>0</v>
      </c>
      <c r="H109" s="444"/>
    </row>
    <row r="110" spans="1:256" x14ac:dyDescent="0.2">
      <c r="A110" s="423"/>
      <c r="B110" s="398"/>
      <c r="C110" s="399"/>
      <c r="D110" s="427"/>
      <c r="E110" s="433">
        <f t="shared" si="7"/>
        <v>0</v>
      </c>
      <c r="F110" s="436"/>
      <c r="G110" s="439">
        <f t="shared" si="8"/>
        <v>0</v>
      </c>
      <c r="H110" s="444"/>
    </row>
    <row r="111" spans="1:256" x14ac:dyDescent="0.2">
      <c r="A111" s="423"/>
      <c r="B111" s="398"/>
      <c r="C111" s="399"/>
      <c r="D111" s="427"/>
      <c r="E111" s="433">
        <f t="shared" si="7"/>
        <v>0</v>
      </c>
      <c r="F111" s="436"/>
      <c r="G111" s="439">
        <f t="shared" si="8"/>
        <v>0</v>
      </c>
      <c r="H111" s="444"/>
    </row>
    <row r="112" spans="1:256" x14ac:dyDescent="0.2">
      <c r="A112" s="423"/>
      <c r="B112" s="398"/>
      <c r="C112" s="399"/>
      <c r="D112" s="427"/>
      <c r="E112" s="433">
        <f t="shared" si="7"/>
        <v>0</v>
      </c>
      <c r="F112" s="436"/>
      <c r="G112" s="439">
        <f t="shared" si="8"/>
        <v>0</v>
      </c>
      <c r="H112" s="444"/>
    </row>
    <row r="113" spans="1:8" x14ac:dyDescent="0.2">
      <c r="A113" s="423"/>
      <c r="B113" s="398"/>
      <c r="C113" s="399"/>
      <c r="D113" s="427"/>
      <c r="E113" s="433">
        <f t="shared" si="7"/>
        <v>0</v>
      </c>
      <c r="F113" s="436"/>
      <c r="G113" s="439">
        <f t="shared" si="8"/>
        <v>0</v>
      </c>
      <c r="H113" s="444"/>
    </row>
    <row r="114" spans="1:8" x14ac:dyDescent="0.2">
      <c r="A114" s="423"/>
      <c r="B114" s="398"/>
      <c r="C114" s="399"/>
      <c r="D114" s="427"/>
      <c r="E114" s="433">
        <f t="shared" si="7"/>
        <v>0</v>
      </c>
      <c r="F114" s="436"/>
      <c r="G114" s="439">
        <f t="shared" si="8"/>
        <v>0</v>
      </c>
      <c r="H114" s="444"/>
    </row>
    <row r="115" spans="1:8" x14ac:dyDescent="0.2">
      <c r="A115" s="423"/>
      <c r="B115" s="398"/>
      <c r="C115" s="399"/>
      <c r="D115" s="427"/>
      <c r="E115" s="433">
        <f t="shared" si="7"/>
        <v>0</v>
      </c>
      <c r="F115" s="436"/>
      <c r="G115" s="439">
        <f t="shared" si="8"/>
        <v>0</v>
      </c>
      <c r="H115" s="444"/>
    </row>
    <row r="116" spans="1:8" x14ac:dyDescent="0.2">
      <c r="A116" s="423"/>
      <c r="B116" s="398"/>
      <c r="C116" s="399"/>
      <c r="D116" s="427"/>
      <c r="E116" s="433">
        <f t="shared" si="7"/>
        <v>0</v>
      </c>
      <c r="F116" s="436"/>
      <c r="G116" s="439">
        <f t="shared" si="8"/>
        <v>0</v>
      </c>
      <c r="H116" s="444"/>
    </row>
    <row r="117" spans="1:8" x14ac:dyDescent="0.2">
      <c r="A117" s="423"/>
      <c r="B117" s="398"/>
      <c r="C117" s="399"/>
      <c r="D117" s="427"/>
      <c r="E117" s="433">
        <f t="shared" si="7"/>
        <v>0</v>
      </c>
      <c r="F117" s="436"/>
      <c r="G117" s="439">
        <f t="shared" si="8"/>
        <v>0</v>
      </c>
      <c r="H117" s="444"/>
    </row>
    <row r="118" spans="1:8" x14ac:dyDescent="0.2">
      <c r="A118" s="423"/>
      <c r="B118" s="398"/>
      <c r="C118" s="399"/>
      <c r="D118" s="427"/>
      <c r="E118" s="433">
        <f t="shared" si="7"/>
        <v>0</v>
      </c>
      <c r="F118" s="436"/>
      <c r="G118" s="439">
        <f t="shared" si="8"/>
        <v>0</v>
      </c>
      <c r="H118" s="444"/>
    </row>
    <row r="119" spans="1:8" x14ac:dyDescent="0.2">
      <c r="A119" s="423"/>
      <c r="B119" s="398"/>
      <c r="C119" s="399"/>
      <c r="D119" s="427"/>
      <c r="E119" s="433">
        <f t="shared" si="7"/>
        <v>0</v>
      </c>
      <c r="F119" s="436"/>
      <c r="G119" s="439">
        <f t="shared" si="8"/>
        <v>0</v>
      </c>
      <c r="H119" s="444"/>
    </row>
    <row r="120" spans="1:8" x14ac:dyDescent="0.2">
      <c r="A120" s="423"/>
      <c r="B120" s="398"/>
      <c r="C120" s="399"/>
      <c r="D120" s="427"/>
      <c r="E120" s="433">
        <f t="shared" si="7"/>
        <v>0</v>
      </c>
      <c r="F120" s="436"/>
      <c r="G120" s="439">
        <f t="shared" si="8"/>
        <v>0</v>
      </c>
      <c r="H120" s="444"/>
    </row>
    <row r="121" spans="1:8" x14ac:dyDescent="0.2">
      <c r="A121" s="423"/>
      <c r="B121" s="398"/>
      <c r="C121" s="399"/>
      <c r="D121" s="427"/>
      <c r="E121" s="433">
        <f t="shared" si="7"/>
        <v>0</v>
      </c>
      <c r="F121" s="436"/>
      <c r="G121" s="439">
        <f t="shared" si="8"/>
        <v>0</v>
      </c>
      <c r="H121" s="444"/>
    </row>
    <row r="122" spans="1:8" x14ac:dyDescent="0.2">
      <c r="A122" s="423"/>
      <c r="B122" s="398"/>
      <c r="C122" s="399"/>
      <c r="D122" s="427"/>
      <c r="E122" s="433">
        <f t="shared" si="7"/>
        <v>0</v>
      </c>
      <c r="F122" s="436"/>
      <c r="G122" s="439">
        <f t="shared" si="8"/>
        <v>0</v>
      </c>
      <c r="H122" s="444"/>
    </row>
    <row r="123" spans="1:8" x14ac:dyDescent="0.2">
      <c r="A123" s="423"/>
      <c r="B123" s="398"/>
      <c r="C123" s="399"/>
      <c r="D123" s="427"/>
      <c r="E123" s="433">
        <f t="shared" si="7"/>
        <v>0</v>
      </c>
      <c r="F123" s="436"/>
      <c r="G123" s="439">
        <f t="shared" si="8"/>
        <v>0</v>
      </c>
      <c r="H123" s="444"/>
    </row>
    <row r="124" spans="1:8" x14ac:dyDescent="0.2">
      <c r="A124" s="423"/>
      <c r="B124" s="398"/>
      <c r="C124" s="399"/>
      <c r="D124" s="427"/>
      <c r="E124" s="433">
        <f t="shared" si="7"/>
        <v>0</v>
      </c>
      <c r="F124" s="436"/>
      <c r="G124" s="439">
        <f t="shared" si="8"/>
        <v>0</v>
      </c>
      <c r="H124" s="444"/>
    </row>
    <row r="125" spans="1:8" x14ac:dyDescent="0.2">
      <c r="A125" s="423"/>
      <c r="B125" s="398"/>
      <c r="C125" s="399"/>
      <c r="D125" s="427"/>
      <c r="E125" s="433">
        <f t="shared" si="7"/>
        <v>0</v>
      </c>
      <c r="F125" s="436"/>
      <c r="G125" s="439">
        <f t="shared" si="8"/>
        <v>0</v>
      </c>
      <c r="H125" s="444"/>
    </row>
    <row r="126" spans="1:8" x14ac:dyDescent="0.2">
      <c r="A126" s="423"/>
      <c r="B126" s="398"/>
      <c r="C126" s="399"/>
      <c r="D126" s="427"/>
      <c r="E126" s="433">
        <f t="shared" si="7"/>
        <v>0</v>
      </c>
      <c r="F126" s="436"/>
      <c r="G126" s="439">
        <f t="shared" si="8"/>
        <v>0</v>
      </c>
      <c r="H126" s="444"/>
    </row>
    <row r="127" spans="1:8" x14ac:dyDescent="0.2">
      <c r="A127" s="423"/>
      <c r="B127" s="398"/>
      <c r="C127" s="399"/>
      <c r="D127" s="427"/>
      <c r="E127" s="433">
        <f t="shared" si="7"/>
        <v>0</v>
      </c>
      <c r="F127" s="436"/>
      <c r="G127" s="439">
        <f t="shared" si="8"/>
        <v>0</v>
      </c>
      <c r="H127" s="444"/>
    </row>
    <row r="128" spans="1:8" x14ac:dyDescent="0.2">
      <c r="A128" s="423"/>
      <c r="B128" s="398"/>
      <c r="C128" s="399"/>
      <c r="D128" s="427"/>
      <c r="E128" s="433">
        <f t="shared" si="7"/>
        <v>0</v>
      </c>
      <c r="F128" s="436"/>
      <c r="G128" s="439">
        <f t="shared" si="8"/>
        <v>0</v>
      </c>
      <c r="H128" s="444"/>
    </row>
    <row r="129" spans="1:256" x14ac:dyDescent="0.2">
      <c r="A129" s="423"/>
      <c r="B129" s="398"/>
      <c r="C129" s="399"/>
      <c r="D129" s="427"/>
      <c r="E129" s="433">
        <f t="shared" si="7"/>
        <v>0</v>
      </c>
      <c r="F129" s="436"/>
      <c r="G129" s="439">
        <f t="shared" si="8"/>
        <v>0</v>
      </c>
      <c r="H129" s="444"/>
    </row>
    <row r="130" spans="1:256" x14ac:dyDescent="0.2">
      <c r="A130" s="423"/>
      <c r="B130" s="398"/>
      <c r="C130" s="399"/>
      <c r="D130" s="427"/>
      <c r="E130" s="433">
        <f>+B130*D130</f>
        <v>0</v>
      </c>
      <c r="F130" s="436"/>
      <c r="G130" s="439">
        <f t="shared" ref="G130:G132" si="9">E130-F130</f>
        <v>0</v>
      </c>
      <c r="H130" s="444"/>
    </row>
    <row r="131" spans="1:256" x14ac:dyDescent="0.2">
      <c r="A131" s="423"/>
      <c r="B131" s="398"/>
      <c r="C131" s="399"/>
      <c r="D131" s="427"/>
      <c r="E131" s="433">
        <f>+B131*D131</f>
        <v>0</v>
      </c>
      <c r="F131" s="436"/>
      <c r="G131" s="439">
        <f t="shared" si="9"/>
        <v>0</v>
      </c>
      <c r="H131" s="444"/>
    </row>
    <row r="132" spans="1:256" x14ac:dyDescent="0.2">
      <c r="A132" s="428"/>
      <c r="B132" s="429"/>
      <c r="C132" s="430"/>
      <c r="D132" s="431"/>
      <c r="E132" s="434">
        <f>+B132*D132</f>
        <v>0</v>
      </c>
      <c r="F132" s="437"/>
      <c r="G132" s="440">
        <f t="shared" si="9"/>
        <v>0</v>
      </c>
      <c r="H132" s="445"/>
    </row>
    <row r="133" spans="1:256" ht="15" customHeight="1" x14ac:dyDescent="0.2">
      <c r="A133" s="677" t="s">
        <v>146</v>
      </c>
      <c r="B133" s="678"/>
      <c r="C133" s="678"/>
      <c r="D133" s="678"/>
      <c r="E133" s="441">
        <f>SUM(E103:E132)</f>
        <v>0</v>
      </c>
      <c r="F133" s="441">
        <f>SUM(F103:F132)</f>
        <v>0</v>
      </c>
      <c r="G133" s="441">
        <f>SUM(G103:G132)</f>
        <v>0</v>
      </c>
      <c r="H133" s="448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390"/>
      <c r="BG133" s="390"/>
      <c r="BH133" s="390"/>
      <c r="BI133" s="390"/>
      <c r="BJ133" s="390"/>
      <c r="BK133" s="390"/>
      <c r="BL133" s="390"/>
      <c r="BM133" s="390"/>
      <c r="BN133" s="390"/>
      <c r="BO133" s="390"/>
      <c r="BP133" s="390"/>
      <c r="BQ133" s="390"/>
      <c r="BR133" s="390"/>
      <c r="BS133" s="390"/>
      <c r="BT133" s="390"/>
      <c r="BU133" s="390"/>
      <c r="BV133" s="390"/>
      <c r="BW133" s="390"/>
      <c r="BX133" s="390"/>
      <c r="BY133" s="390"/>
      <c r="BZ133" s="390"/>
      <c r="CA133" s="390"/>
      <c r="CB133" s="390"/>
      <c r="CC133" s="390"/>
      <c r="CD133" s="390"/>
      <c r="CE133" s="390"/>
      <c r="CF133" s="390"/>
      <c r="CG133" s="390"/>
      <c r="CH133" s="390"/>
      <c r="CI133" s="390"/>
      <c r="CJ133" s="390"/>
      <c r="CK133" s="390"/>
      <c r="CL133" s="390"/>
      <c r="CM133" s="390"/>
      <c r="CN133" s="390"/>
      <c r="CO133" s="390"/>
      <c r="CP133" s="390"/>
      <c r="CQ133" s="390"/>
      <c r="CR133" s="390"/>
      <c r="CS133" s="390"/>
      <c r="CT133" s="390"/>
      <c r="CU133" s="390"/>
      <c r="CV133" s="390"/>
      <c r="CW133" s="390"/>
      <c r="CX133" s="390"/>
      <c r="CY133" s="390"/>
      <c r="CZ133" s="390"/>
      <c r="DA133" s="390"/>
      <c r="DB133" s="390"/>
      <c r="DC133" s="390"/>
      <c r="DD133" s="390"/>
      <c r="DE133" s="390"/>
      <c r="DF133" s="390"/>
      <c r="DG133" s="390"/>
      <c r="DH133" s="390"/>
      <c r="DI133" s="390"/>
      <c r="DJ133" s="390"/>
      <c r="DK133" s="390"/>
      <c r="DL133" s="390"/>
      <c r="DM133" s="390"/>
      <c r="DN133" s="390"/>
      <c r="DO133" s="390"/>
      <c r="DP133" s="390"/>
      <c r="DQ133" s="390"/>
      <c r="DR133" s="390"/>
      <c r="DS133" s="390"/>
      <c r="DT133" s="390"/>
      <c r="DU133" s="390"/>
      <c r="DV133" s="390"/>
      <c r="DW133" s="390"/>
      <c r="DX133" s="390"/>
      <c r="DY133" s="390"/>
      <c r="DZ133" s="390"/>
      <c r="EA133" s="390"/>
      <c r="EB133" s="390"/>
      <c r="EC133" s="390"/>
      <c r="ED133" s="390"/>
      <c r="EE133" s="390"/>
      <c r="EF133" s="390"/>
      <c r="EG133" s="390"/>
      <c r="EH133" s="390"/>
      <c r="EI133" s="390"/>
      <c r="EJ133" s="390"/>
      <c r="EK133" s="390"/>
      <c r="EL133" s="390"/>
      <c r="EM133" s="390"/>
      <c r="EN133" s="390"/>
      <c r="EO133" s="390"/>
      <c r="EP133" s="390"/>
      <c r="EQ133" s="390"/>
      <c r="ER133" s="390"/>
      <c r="ES133" s="390"/>
      <c r="ET133" s="390"/>
      <c r="EU133" s="390"/>
      <c r="EV133" s="390"/>
      <c r="EW133" s="390"/>
      <c r="EX133" s="390"/>
      <c r="EY133" s="390"/>
      <c r="EZ133" s="390"/>
      <c r="FA133" s="390"/>
      <c r="FB133" s="390"/>
      <c r="FC133" s="390"/>
      <c r="FD133" s="390"/>
      <c r="FE133" s="390"/>
      <c r="FF133" s="390"/>
      <c r="FG133" s="390"/>
      <c r="FH133" s="390"/>
      <c r="FI133" s="390"/>
      <c r="FJ133" s="390"/>
      <c r="FK133" s="390"/>
      <c r="FL133" s="390"/>
      <c r="FM133" s="390"/>
      <c r="FN133" s="390"/>
      <c r="FO133" s="390"/>
      <c r="FP133" s="390"/>
      <c r="FQ133" s="390"/>
      <c r="FR133" s="390"/>
      <c r="FS133" s="390"/>
      <c r="FT133" s="390"/>
      <c r="FU133" s="390"/>
      <c r="FV133" s="390"/>
      <c r="FW133" s="390"/>
      <c r="FX133" s="390"/>
      <c r="FY133" s="390"/>
      <c r="FZ133" s="390"/>
      <c r="GA133" s="390"/>
      <c r="GB133" s="390"/>
      <c r="GC133" s="390"/>
      <c r="GD133" s="390"/>
      <c r="GE133" s="390"/>
      <c r="GF133" s="390"/>
      <c r="GG133" s="390"/>
      <c r="GH133" s="390"/>
      <c r="GI133" s="390"/>
      <c r="GJ133" s="390"/>
      <c r="GK133" s="390"/>
      <c r="GL133" s="390"/>
      <c r="GM133" s="390"/>
      <c r="GN133" s="390"/>
      <c r="GO133" s="390"/>
      <c r="GP133" s="390"/>
      <c r="GQ133" s="390"/>
      <c r="GR133" s="390"/>
      <c r="GS133" s="390"/>
      <c r="GT133" s="390"/>
      <c r="GU133" s="390"/>
      <c r="GV133" s="390"/>
      <c r="GW133" s="390"/>
      <c r="GX133" s="390"/>
      <c r="GY133" s="390"/>
      <c r="GZ133" s="390"/>
      <c r="HA133" s="390"/>
      <c r="HB133" s="390"/>
      <c r="HC133" s="390"/>
      <c r="HD133" s="390"/>
      <c r="HE133" s="390"/>
      <c r="HF133" s="390"/>
      <c r="HG133" s="390"/>
      <c r="HH133" s="390"/>
      <c r="HI133" s="390"/>
      <c r="HJ133" s="390"/>
      <c r="HK133" s="390"/>
      <c r="HL133" s="390"/>
      <c r="HM133" s="390"/>
      <c r="HN133" s="390"/>
      <c r="HO133" s="390"/>
      <c r="HP133" s="390"/>
      <c r="HQ133" s="390"/>
      <c r="HR133" s="390"/>
      <c r="HS133" s="390"/>
      <c r="HT133" s="390"/>
      <c r="HU133" s="390"/>
      <c r="HV133" s="390"/>
      <c r="HW133" s="390"/>
      <c r="HX133" s="390"/>
      <c r="HY133" s="390"/>
      <c r="HZ133" s="390"/>
      <c r="IA133" s="390"/>
      <c r="IB133" s="390"/>
      <c r="IC133" s="390"/>
      <c r="ID133" s="390"/>
      <c r="IE133" s="390"/>
      <c r="IF133" s="390"/>
      <c r="IG133" s="390"/>
      <c r="IH133" s="390"/>
      <c r="II133" s="390"/>
      <c r="IJ133" s="390"/>
      <c r="IK133" s="390"/>
      <c r="IL133" s="390"/>
      <c r="IM133" s="390"/>
      <c r="IN133" s="390"/>
      <c r="IO133" s="390"/>
      <c r="IP133" s="390"/>
      <c r="IQ133" s="390"/>
      <c r="IR133" s="390"/>
      <c r="IS133" s="390"/>
      <c r="IT133" s="390"/>
      <c r="IU133" s="390"/>
      <c r="IV133" s="390"/>
    </row>
    <row r="134" spans="1:256" x14ac:dyDescent="0.2">
      <c r="A134" s="387" t="s">
        <v>150</v>
      </c>
      <c r="B134" s="387"/>
      <c r="C134" s="388"/>
      <c r="D134" s="387"/>
      <c r="E134" s="400"/>
      <c r="F134" s="400"/>
      <c r="G134" s="400"/>
      <c r="H134" s="389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390"/>
      <c r="BG134" s="390"/>
      <c r="BH134" s="390"/>
      <c r="BI134" s="390"/>
      <c r="BJ134" s="390"/>
      <c r="BK134" s="390"/>
      <c r="BL134" s="390"/>
      <c r="BM134" s="390"/>
      <c r="BN134" s="390"/>
      <c r="BO134" s="390"/>
      <c r="BP134" s="390"/>
      <c r="BQ134" s="390"/>
      <c r="BR134" s="390"/>
      <c r="BS134" s="390"/>
      <c r="BT134" s="390"/>
      <c r="BU134" s="390"/>
      <c r="BV134" s="390"/>
      <c r="BW134" s="390"/>
      <c r="BX134" s="390"/>
      <c r="BY134" s="390"/>
      <c r="BZ134" s="390"/>
      <c r="CA134" s="390"/>
      <c r="CB134" s="390"/>
      <c r="CC134" s="390"/>
      <c r="CD134" s="390"/>
      <c r="CE134" s="390"/>
      <c r="CF134" s="390"/>
      <c r="CG134" s="390"/>
      <c r="CH134" s="390"/>
      <c r="CI134" s="390"/>
      <c r="CJ134" s="390"/>
      <c r="CK134" s="390"/>
      <c r="CL134" s="390"/>
      <c r="CM134" s="390"/>
      <c r="CN134" s="390"/>
      <c r="CO134" s="390"/>
      <c r="CP134" s="390"/>
      <c r="CQ134" s="390"/>
      <c r="CR134" s="390"/>
      <c r="CS134" s="390"/>
      <c r="CT134" s="390"/>
      <c r="CU134" s="390"/>
      <c r="CV134" s="390"/>
      <c r="CW134" s="390"/>
      <c r="CX134" s="390"/>
      <c r="CY134" s="390"/>
      <c r="CZ134" s="390"/>
      <c r="DA134" s="390"/>
      <c r="DB134" s="390"/>
      <c r="DC134" s="390"/>
      <c r="DD134" s="390"/>
      <c r="DE134" s="390"/>
      <c r="DF134" s="390"/>
      <c r="DG134" s="390"/>
      <c r="DH134" s="390"/>
      <c r="DI134" s="390"/>
      <c r="DJ134" s="390"/>
      <c r="DK134" s="390"/>
      <c r="DL134" s="390"/>
      <c r="DM134" s="390"/>
      <c r="DN134" s="390"/>
      <c r="DO134" s="390"/>
      <c r="DP134" s="390"/>
      <c r="DQ134" s="390"/>
      <c r="DR134" s="390"/>
      <c r="DS134" s="390"/>
      <c r="DT134" s="390"/>
      <c r="DU134" s="390"/>
      <c r="DV134" s="390"/>
      <c r="DW134" s="390"/>
      <c r="DX134" s="390"/>
      <c r="DY134" s="390"/>
      <c r="DZ134" s="390"/>
      <c r="EA134" s="390"/>
      <c r="EB134" s="390"/>
      <c r="EC134" s="390"/>
      <c r="ED134" s="390"/>
      <c r="EE134" s="390"/>
      <c r="EF134" s="390"/>
      <c r="EG134" s="390"/>
      <c r="EH134" s="390"/>
      <c r="EI134" s="390"/>
      <c r="EJ134" s="390"/>
      <c r="EK134" s="390"/>
      <c r="EL134" s="390"/>
      <c r="EM134" s="390"/>
      <c r="EN134" s="390"/>
      <c r="EO134" s="390"/>
      <c r="EP134" s="390"/>
      <c r="EQ134" s="390"/>
      <c r="ER134" s="390"/>
      <c r="ES134" s="390"/>
      <c r="ET134" s="390"/>
      <c r="EU134" s="390"/>
      <c r="EV134" s="390"/>
      <c r="EW134" s="390"/>
      <c r="EX134" s="390"/>
      <c r="EY134" s="390"/>
      <c r="EZ134" s="390"/>
      <c r="FA134" s="390"/>
      <c r="FB134" s="390"/>
      <c r="FC134" s="390"/>
      <c r="FD134" s="390"/>
      <c r="FE134" s="390"/>
      <c r="FF134" s="390"/>
      <c r="FG134" s="390"/>
      <c r="FH134" s="390"/>
      <c r="FI134" s="390"/>
      <c r="FJ134" s="390"/>
      <c r="FK134" s="390"/>
      <c r="FL134" s="390"/>
      <c r="FM134" s="390"/>
      <c r="FN134" s="390"/>
      <c r="FO134" s="390"/>
      <c r="FP134" s="390"/>
      <c r="FQ134" s="390"/>
      <c r="FR134" s="390"/>
      <c r="FS134" s="390"/>
      <c r="FT134" s="390"/>
      <c r="FU134" s="390"/>
      <c r="FV134" s="390"/>
      <c r="FW134" s="390"/>
      <c r="FX134" s="390"/>
      <c r="FY134" s="390"/>
      <c r="FZ134" s="390"/>
      <c r="GA134" s="390"/>
      <c r="GB134" s="390"/>
      <c r="GC134" s="390"/>
      <c r="GD134" s="390"/>
      <c r="GE134" s="390"/>
      <c r="GF134" s="390"/>
      <c r="GG134" s="390"/>
      <c r="GH134" s="390"/>
      <c r="GI134" s="390"/>
      <c r="GJ134" s="390"/>
      <c r="GK134" s="390"/>
      <c r="GL134" s="390"/>
      <c r="GM134" s="390"/>
      <c r="GN134" s="390"/>
      <c r="GO134" s="390"/>
      <c r="GP134" s="390"/>
      <c r="GQ134" s="390"/>
      <c r="GR134" s="390"/>
      <c r="GS134" s="390"/>
      <c r="GT134" s="390"/>
      <c r="GU134" s="390"/>
      <c r="GV134" s="390"/>
      <c r="GW134" s="390"/>
      <c r="GX134" s="390"/>
      <c r="GY134" s="390"/>
      <c r="GZ134" s="390"/>
      <c r="HA134" s="390"/>
      <c r="HB134" s="390"/>
      <c r="HC134" s="390"/>
      <c r="HD134" s="390"/>
      <c r="HE134" s="390"/>
      <c r="HF134" s="390"/>
      <c r="HG134" s="390"/>
      <c r="HH134" s="390"/>
      <c r="HI134" s="390"/>
      <c r="HJ134" s="390"/>
      <c r="HK134" s="390"/>
      <c r="HL134" s="390"/>
      <c r="HM134" s="390"/>
      <c r="HN134" s="390"/>
      <c r="HO134" s="390"/>
      <c r="HP134" s="390"/>
      <c r="HQ134" s="390"/>
      <c r="HR134" s="390"/>
      <c r="HS134" s="390"/>
      <c r="HT134" s="390"/>
      <c r="HU134" s="390"/>
      <c r="HV134" s="390"/>
      <c r="HW134" s="390"/>
      <c r="HX134" s="390"/>
      <c r="HY134" s="390"/>
      <c r="HZ134" s="390"/>
      <c r="IA134" s="390"/>
      <c r="IB134" s="390"/>
      <c r="IC134" s="390"/>
      <c r="ID134" s="390"/>
      <c r="IE134" s="390"/>
      <c r="IF134" s="390"/>
      <c r="IG134" s="390"/>
      <c r="IH134" s="390"/>
      <c r="II134" s="390"/>
      <c r="IJ134" s="390"/>
      <c r="IK134" s="390"/>
      <c r="IL134" s="390"/>
      <c r="IM134" s="390"/>
      <c r="IN134" s="390"/>
      <c r="IO134" s="390"/>
      <c r="IP134" s="390"/>
      <c r="IQ134" s="390"/>
      <c r="IR134" s="390"/>
      <c r="IS134" s="390"/>
      <c r="IT134" s="390"/>
      <c r="IU134" s="390"/>
      <c r="IV134" s="390"/>
    </row>
    <row r="135" spans="1:256" x14ac:dyDescent="0.2">
      <c r="A135" s="416"/>
      <c r="B135" s="417"/>
      <c r="C135" s="418"/>
      <c r="D135" s="453"/>
      <c r="E135" s="432">
        <f t="shared" ref="E135:E164" si="10">+B135*D135</f>
        <v>0</v>
      </c>
      <c r="F135" s="435"/>
      <c r="G135" s="438">
        <f t="shared" ref="G135:G164" si="11">E135-F135</f>
        <v>0</v>
      </c>
      <c r="H135" s="446"/>
    </row>
    <row r="136" spans="1:256" x14ac:dyDescent="0.2">
      <c r="A136" s="421"/>
      <c r="B136" s="391"/>
      <c r="C136" s="392"/>
      <c r="D136" s="426"/>
      <c r="E136" s="433">
        <f t="shared" si="10"/>
        <v>0</v>
      </c>
      <c r="F136" s="436"/>
      <c r="G136" s="439">
        <f t="shared" si="11"/>
        <v>0</v>
      </c>
      <c r="H136" s="444"/>
    </row>
    <row r="137" spans="1:256" x14ac:dyDescent="0.2">
      <c r="A137" s="423"/>
      <c r="B137" s="398"/>
      <c r="C137" s="399"/>
      <c r="D137" s="427"/>
      <c r="E137" s="433">
        <f t="shared" si="10"/>
        <v>0</v>
      </c>
      <c r="F137" s="436"/>
      <c r="G137" s="439">
        <f t="shared" si="11"/>
        <v>0</v>
      </c>
      <c r="H137" s="444"/>
    </row>
    <row r="138" spans="1:256" x14ac:dyDescent="0.2">
      <c r="A138" s="423"/>
      <c r="B138" s="398"/>
      <c r="C138" s="399"/>
      <c r="D138" s="427"/>
      <c r="E138" s="433">
        <f t="shared" si="10"/>
        <v>0</v>
      </c>
      <c r="F138" s="436"/>
      <c r="G138" s="439">
        <f t="shared" si="11"/>
        <v>0</v>
      </c>
      <c r="H138" s="444"/>
    </row>
    <row r="139" spans="1:256" x14ac:dyDescent="0.2">
      <c r="A139" s="423"/>
      <c r="B139" s="398"/>
      <c r="C139" s="399"/>
      <c r="D139" s="427"/>
      <c r="E139" s="433">
        <f t="shared" si="10"/>
        <v>0</v>
      </c>
      <c r="F139" s="436"/>
      <c r="G139" s="439">
        <f t="shared" si="11"/>
        <v>0</v>
      </c>
      <c r="H139" s="444"/>
    </row>
    <row r="140" spans="1:256" x14ac:dyDescent="0.2">
      <c r="A140" s="423"/>
      <c r="B140" s="398"/>
      <c r="C140" s="399"/>
      <c r="D140" s="427"/>
      <c r="E140" s="433">
        <f t="shared" si="10"/>
        <v>0</v>
      </c>
      <c r="F140" s="436"/>
      <c r="G140" s="439">
        <f t="shared" si="11"/>
        <v>0</v>
      </c>
      <c r="H140" s="444"/>
    </row>
    <row r="141" spans="1:256" x14ac:dyDescent="0.2">
      <c r="A141" s="423"/>
      <c r="B141" s="398"/>
      <c r="C141" s="399"/>
      <c r="D141" s="427"/>
      <c r="E141" s="433">
        <f t="shared" si="10"/>
        <v>0</v>
      </c>
      <c r="F141" s="436"/>
      <c r="G141" s="439">
        <f t="shared" si="11"/>
        <v>0</v>
      </c>
      <c r="H141" s="444"/>
    </row>
    <row r="142" spans="1:256" x14ac:dyDescent="0.2">
      <c r="A142" s="423"/>
      <c r="B142" s="398"/>
      <c r="C142" s="399"/>
      <c r="D142" s="427"/>
      <c r="E142" s="433">
        <f t="shared" si="10"/>
        <v>0</v>
      </c>
      <c r="F142" s="436"/>
      <c r="G142" s="439">
        <f t="shared" si="11"/>
        <v>0</v>
      </c>
      <c r="H142" s="444"/>
    </row>
    <row r="143" spans="1:256" x14ac:dyDescent="0.2">
      <c r="A143" s="423"/>
      <c r="B143" s="398"/>
      <c r="C143" s="399"/>
      <c r="D143" s="427"/>
      <c r="E143" s="433">
        <f t="shared" si="10"/>
        <v>0</v>
      </c>
      <c r="F143" s="436"/>
      <c r="G143" s="439">
        <f t="shared" si="11"/>
        <v>0</v>
      </c>
      <c r="H143" s="444"/>
    </row>
    <row r="144" spans="1:256" x14ac:dyDescent="0.2">
      <c r="A144" s="423"/>
      <c r="B144" s="398"/>
      <c r="C144" s="399"/>
      <c r="D144" s="427"/>
      <c r="E144" s="433">
        <f t="shared" si="10"/>
        <v>0</v>
      </c>
      <c r="F144" s="436"/>
      <c r="G144" s="439">
        <f t="shared" si="11"/>
        <v>0</v>
      </c>
      <c r="H144" s="444"/>
    </row>
    <row r="145" spans="1:8" x14ac:dyDescent="0.2">
      <c r="A145" s="423"/>
      <c r="B145" s="398"/>
      <c r="C145" s="399"/>
      <c r="D145" s="427"/>
      <c r="E145" s="433">
        <f t="shared" si="10"/>
        <v>0</v>
      </c>
      <c r="F145" s="436"/>
      <c r="G145" s="439">
        <f t="shared" si="11"/>
        <v>0</v>
      </c>
      <c r="H145" s="444"/>
    </row>
    <row r="146" spans="1:8" x14ac:dyDescent="0.2">
      <c r="A146" s="423"/>
      <c r="B146" s="398"/>
      <c r="C146" s="399"/>
      <c r="D146" s="427"/>
      <c r="E146" s="433">
        <f t="shared" si="10"/>
        <v>0</v>
      </c>
      <c r="F146" s="436"/>
      <c r="G146" s="439">
        <f t="shared" si="11"/>
        <v>0</v>
      </c>
      <c r="H146" s="444"/>
    </row>
    <row r="147" spans="1:8" x14ac:dyDescent="0.2">
      <c r="A147" s="423"/>
      <c r="B147" s="398"/>
      <c r="C147" s="399"/>
      <c r="D147" s="427"/>
      <c r="E147" s="433">
        <f t="shared" si="10"/>
        <v>0</v>
      </c>
      <c r="F147" s="436"/>
      <c r="G147" s="439">
        <f t="shared" si="11"/>
        <v>0</v>
      </c>
      <c r="H147" s="444"/>
    </row>
    <row r="148" spans="1:8" x14ac:dyDescent="0.2">
      <c r="A148" s="423"/>
      <c r="B148" s="398"/>
      <c r="C148" s="399"/>
      <c r="D148" s="427"/>
      <c r="E148" s="433">
        <f t="shared" si="10"/>
        <v>0</v>
      </c>
      <c r="F148" s="436"/>
      <c r="G148" s="439">
        <f t="shared" si="11"/>
        <v>0</v>
      </c>
      <c r="H148" s="444"/>
    </row>
    <row r="149" spans="1:8" x14ac:dyDescent="0.2">
      <c r="A149" s="423"/>
      <c r="B149" s="398"/>
      <c r="C149" s="399"/>
      <c r="D149" s="427"/>
      <c r="E149" s="433">
        <f t="shared" si="10"/>
        <v>0</v>
      </c>
      <c r="F149" s="436"/>
      <c r="G149" s="439">
        <f t="shared" si="11"/>
        <v>0</v>
      </c>
      <c r="H149" s="444"/>
    </row>
    <row r="150" spans="1:8" x14ac:dyDescent="0.2">
      <c r="A150" s="423"/>
      <c r="B150" s="398"/>
      <c r="C150" s="399"/>
      <c r="D150" s="427"/>
      <c r="E150" s="433">
        <f t="shared" si="10"/>
        <v>0</v>
      </c>
      <c r="F150" s="436"/>
      <c r="G150" s="439">
        <f t="shared" si="11"/>
        <v>0</v>
      </c>
      <c r="H150" s="444"/>
    </row>
    <row r="151" spans="1:8" x14ac:dyDescent="0.2">
      <c r="A151" s="423"/>
      <c r="B151" s="398"/>
      <c r="C151" s="399"/>
      <c r="D151" s="427"/>
      <c r="E151" s="433">
        <f t="shared" si="10"/>
        <v>0</v>
      </c>
      <c r="F151" s="436"/>
      <c r="G151" s="439">
        <f t="shared" si="11"/>
        <v>0</v>
      </c>
      <c r="H151" s="444"/>
    </row>
    <row r="152" spans="1:8" x14ac:dyDescent="0.2">
      <c r="A152" s="423"/>
      <c r="B152" s="398"/>
      <c r="C152" s="399"/>
      <c r="D152" s="427"/>
      <c r="E152" s="433">
        <f t="shared" si="10"/>
        <v>0</v>
      </c>
      <c r="F152" s="436"/>
      <c r="G152" s="439">
        <f t="shared" si="11"/>
        <v>0</v>
      </c>
      <c r="H152" s="444"/>
    </row>
    <row r="153" spans="1:8" x14ac:dyDescent="0.2">
      <c r="A153" s="423"/>
      <c r="B153" s="398"/>
      <c r="C153" s="399"/>
      <c r="D153" s="427"/>
      <c r="E153" s="433">
        <f t="shared" si="10"/>
        <v>0</v>
      </c>
      <c r="F153" s="436"/>
      <c r="G153" s="439">
        <f t="shared" si="11"/>
        <v>0</v>
      </c>
      <c r="H153" s="444"/>
    </row>
    <row r="154" spans="1:8" x14ac:dyDescent="0.2">
      <c r="A154" s="423"/>
      <c r="B154" s="398"/>
      <c r="C154" s="399"/>
      <c r="D154" s="427"/>
      <c r="E154" s="433">
        <f t="shared" si="10"/>
        <v>0</v>
      </c>
      <c r="F154" s="436"/>
      <c r="G154" s="439">
        <f t="shared" si="11"/>
        <v>0</v>
      </c>
      <c r="H154" s="444"/>
    </row>
    <row r="155" spans="1:8" x14ac:dyDescent="0.2">
      <c r="A155" s="423"/>
      <c r="B155" s="398"/>
      <c r="C155" s="399"/>
      <c r="D155" s="427"/>
      <c r="E155" s="433">
        <f t="shared" si="10"/>
        <v>0</v>
      </c>
      <c r="F155" s="436"/>
      <c r="G155" s="439">
        <f t="shared" si="11"/>
        <v>0</v>
      </c>
      <c r="H155" s="444"/>
    </row>
    <row r="156" spans="1:8" x14ac:dyDescent="0.2">
      <c r="A156" s="423"/>
      <c r="B156" s="398"/>
      <c r="C156" s="399"/>
      <c r="D156" s="427"/>
      <c r="E156" s="433">
        <f t="shared" si="10"/>
        <v>0</v>
      </c>
      <c r="F156" s="436"/>
      <c r="G156" s="439">
        <f t="shared" si="11"/>
        <v>0</v>
      </c>
      <c r="H156" s="444"/>
    </row>
    <row r="157" spans="1:8" x14ac:dyDescent="0.2">
      <c r="A157" s="423"/>
      <c r="B157" s="398"/>
      <c r="C157" s="399"/>
      <c r="D157" s="427"/>
      <c r="E157" s="433">
        <f t="shared" si="10"/>
        <v>0</v>
      </c>
      <c r="F157" s="436"/>
      <c r="G157" s="439">
        <f t="shared" si="11"/>
        <v>0</v>
      </c>
      <c r="H157" s="444"/>
    </row>
    <row r="158" spans="1:8" x14ac:dyDescent="0.2">
      <c r="A158" s="423"/>
      <c r="B158" s="398"/>
      <c r="C158" s="399"/>
      <c r="D158" s="427"/>
      <c r="E158" s="433">
        <f t="shared" si="10"/>
        <v>0</v>
      </c>
      <c r="F158" s="436"/>
      <c r="G158" s="439">
        <f t="shared" si="11"/>
        <v>0</v>
      </c>
      <c r="H158" s="444"/>
    </row>
    <row r="159" spans="1:8" x14ac:dyDescent="0.2">
      <c r="A159" s="423"/>
      <c r="B159" s="398"/>
      <c r="C159" s="399"/>
      <c r="D159" s="427"/>
      <c r="E159" s="433">
        <f t="shared" si="10"/>
        <v>0</v>
      </c>
      <c r="F159" s="436"/>
      <c r="G159" s="439">
        <f t="shared" si="11"/>
        <v>0</v>
      </c>
      <c r="H159" s="444"/>
    </row>
    <row r="160" spans="1:8" x14ac:dyDescent="0.2">
      <c r="A160" s="423"/>
      <c r="B160" s="398"/>
      <c r="C160" s="399"/>
      <c r="D160" s="427"/>
      <c r="E160" s="433">
        <f t="shared" si="10"/>
        <v>0</v>
      </c>
      <c r="F160" s="436"/>
      <c r="G160" s="439">
        <f t="shared" si="11"/>
        <v>0</v>
      </c>
      <c r="H160" s="444"/>
    </row>
    <row r="161" spans="1:256" x14ac:dyDescent="0.2">
      <c r="A161" s="423"/>
      <c r="B161" s="398"/>
      <c r="C161" s="399"/>
      <c r="D161" s="427"/>
      <c r="E161" s="433">
        <f t="shared" si="10"/>
        <v>0</v>
      </c>
      <c r="F161" s="436"/>
      <c r="G161" s="439">
        <f t="shared" si="11"/>
        <v>0</v>
      </c>
      <c r="H161" s="444"/>
    </row>
    <row r="162" spans="1:256" x14ac:dyDescent="0.2">
      <c r="A162" s="423"/>
      <c r="B162" s="398"/>
      <c r="C162" s="399"/>
      <c r="D162" s="427"/>
      <c r="E162" s="433">
        <f t="shared" si="10"/>
        <v>0</v>
      </c>
      <c r="F162" s="436"/>
      <c r="G162" s="439">
        <f t="shared" si="11"/>
        <v>0</v>
      </c>
      <c r="H162" s="444"/>
    </row>
    <row r="163" spans="1:256" x14ac:dyDescent="0.2">
      <c r="A163" s="423"/>
      <c r="B163" s="398"/>
      <c r="C163" s="399"/>
      <c r="D163" s="427"/>
      <c r="E163" s="433">
        <f t="shared" si="10"/>
        <v>0</v>
      </c>
      <c r="F163" s="436"/>
      <c r="G163" s="439">
        <f t="shared" si="11"/>
        <v>0</v>
      </c>
      <c r="H163" s="444"/>
    </row>
    <row r="164" spans="1:256" x14ac:dyDescent="0.2">
      <c r="A164" s="423"/>
      <c r="B164" s="398"/>
      <c r="C164" s="399"/>
      <c r="D164" s="427"/>
      <c r="E164" s="434">
        <f t="shared" si="10"/>
        <v>0</v>
      </c>
      <c r="F164" s="437"/>
      <c r="G164" s="440">
        <f t="shared" si="11"/>
        <v>0</v>
      </c>
      <c r="H164" s="445"/>
    </row>
    <row r="165" spans="1:256" ht="15" customHeight="1" x14ac:dyDescent="0.2">
      <c r="A165" s="676" t="s">
        <v>146</v>
      </c>
      <c r="B165" s="676"/>
      <c r="C165" s="676"/>
      <c r="D165" s="676"/>
      <c r="E165" s="441">
        <f>SUM(E135:E164)</f>
        <v>0</v>
      </c>
      <c r="F165" s="441">
        <f>SUM(F135:F164)</f>
        <v>0</v>
      </c>
      <c r="G165" s="441">
        <f>SUM(G135:G164)</f>
        <v>0</v>
      </c>
      <c r="H165" s="448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90"/>
      <c r="AS165" s="390"/>
      <c r="AT165" s="390"/>
      <c r="AU165" s="390"/>
      <c r="AV165" s="390"/>
      <c r="AW165" s="390"/>
      <c r="AX165" s="390"/>
      <c r="AY165" s="390"/>
      <c r="AZ165" s="390"/>
      <c r="BA165" s="390"/>
      <c r="BB165" s="390"/>
      <c r="BC165" s="390"/>
      <c r="BD165" s="390"/>
      <c r="BE165" s="390"/>
      <c r="BF165" s="390"/>
      <c r="BG165" s="390"/>
      <c r="BH165" s="390"/>
      <c r="BI165" s="390"/>
      <c r="BJ165" s="390"/>
      <c r="BK165" s="390"/>
      <c r="BL165" s="390"/>
      <c r="BM165" s="390"/>
      <c r="BN165" s="390"/>
      <c r="BO165" s="390"/>
      <c r="BP165" s="390"/>
      <c r="BQ165" s="390"/>
      <c r="BR165" s="390"/>
      <c r="BS165" s="390"/>
      <c r="BT165" s="390"/>
      <c r="BU165" s="390"/>
      <c r="BV165" s="390"/>
      <c r="BW165" s="390"/>
      <c r="BX165" s="390"/>
      <c r="BY165" s="390"/>
      <c r="BZ165" s="390"/>
      <c r="CA165" s="390"/>
      <c r="CB165" s="390"/>
      <c r="CC165" s="390"/>
      <c r="CD165" s="390"/>
      <c r="CE165" s="390"/>
      <c r="CF165" s="390"/>
      <c r="CG165" s="390"/>
      <c r="CH165" s="390"/>
      <c r="CI165" s="390"/>
      <c r="CJ165" s="390"/>
      <c r="CK165" s="390"/>
      <c r="CL165" s="390"/>
      <c r="CM165" s="390"/>
      <c r="CN165" s="390"/>
      <c r="CO165" s="390"/>
      <c r="CP165" s="390"/>
      <c r="CQ165" s="390"/>
      <c r="CR165" s="390"/>
      <c r="CS165" s="390"/>
      <c r="CT165" s="390"/>
      <c r="CU165" s="390"/>
      <c r="CV165" s="390"/>
      <c r="CW165" s="390"/>
      <c r="CX165" s="390"/>
      <c r="CY165" s="390"/>
      <c r="CZ165" s="390"/>
      <c r="DA165" s="390"/>
      <c r="DB165" s="390"/>
      <c r="DC165" s="390"/>
      <c r="DD165" s="390"/>
      <c r="DE165" s="390"/>
      <c r="DF165" s="390"/>
      <c r="DG165" s="390"/>
      <c r="DH165" s="390"/>
      <c r="DI165" s="390"/>
      <c r="DJ165" s="390"/>
      <c r="DK165" s="390"/>
      <c r="DL165" s="390"/>
      <c r="DM165" s="390"/>
      <c r="DN165" s="390"/>
      <c r="DO165" s="390"/>
      <c r="DP165" s="390"/>
      <c r="DQ165" s="390"/>
      <c r="DR165" s="390"/>
      <c r="DS165" s="390"/>
      <c r="DT165" s="390"/>
      <c r="DU165" s="390"/>
      <c r="DV165" s="390"/>
      <c r="DW165" s="390"/>
      <c r="DX165" s="390"/>
      <c r="DY165" s="390"/>
      <c r="DZ165" s="390"/>
      <c r="EA165" s="390"/>
      <c r="EB165" s="390"/>
      <c r="EC165" s="390"/>
      <c r="ED165" s="390"/>
      <c r="EE165" s="390"/>
      <c r="EF165" s="390"/>
      <c r="EG165" s="390"/>
      <c r="EH165" s="390"/>
      <c r="EI165" s="390"/>
      <c r="EJ165" s="390"/>
      <c r="EK165" s="390"/>
      <c r="EL165" s="390"/>
      <c r="EM165" s="390"/>
      <c r="EN165" s="390"/>
      <c r="EO165" s="390"/>
      <c r="EP165" s="390"/>
      <c r="EQ165" s="390"/>
      <c r="ER165" s="390"/>
      <c r="ES165" s="390"/>
      <c r="ET165" s="390"/>
      <c r="EU165" s="390"/>
      <c r="EV165" s="390"/>
      <c r="EW165" s="390"/>
      <c r="EX165" s="390"/>
      <c r="EY165" s="390"/>
      <c r="EZ165" s="390"/>
      <c r="FA165" s="390"/>
      <c r="FB165" s="390"/>
      <c r="FC165" s="390"/>
      <c r="FD165" s="390"/>
      <c r="FE165" s="390"/>
      <c r="FF165" s="390"/>
      <c r="FG165" s="390"/>
      <c r="FH165" s="390"/>
      <c r="FI165" s="390"/>
      <c r="FJ165" s="390"/>
      <c r="FK165" s="390"/>
      <c r="FL165" s="390"/>
      <c r="FM165" s="390"/>
      <c r="FN165" s="390"/>
      <c r="FO165" s="390"/>
      <c r="FP165" s="390"/>
      <c r="FQ165" s="390"/>
      <c r="FR165" s="390"/>
      <c r="FS165" s="390"/>
      <c r="FT165" s="390"/>
      <c r="FU165" s="390"/>
      <c r="FV165" s="390"/>
      <c r="FW165" s="390"/>
      <c r="FX165" s="390"/>
      <c r="FY165" s="390"/>
      <c r="FZ165" s="390"/>
      <c r="GA165" s="390"/>
      <c r="GB165" s="390"/>
      <c r="GC165" s="390"/>
      <c r="GD165" s="390"/>
      <c r="GE165" s="390"/>
      <c r="GF165" s="390"/>
      <c r="GG165" s="390"/>
      <c r="GH165" s="390"/>
      <c r="GI165" s="390"/>
      <c r="GJ165" s="390"/>
      <c r="GK165" s="390"/>
      <c r="GL165" s="390"/>
      <c r="GM165" s="390"/>
      <c r="GN165" s="390"/>
      <c r="GO165" s="390"/>
      <c r="GP165" s="390"/>
      <c r="GQ165" s="390"/>
      <c r="GR165" s="390"/>
      <c r="GS165" s="390"/>
      <c r="GT165" s="390"/>
      <c r="GU165" s="390"/>
      <c r="GV165" s="390"/>
      <c r="GW165" s="390"/>
      <c r="GX165" s="390"/>
      <c r="GY165" s="390"/>
      <c r="GZ165" s="390"/>
      <c r="HA165" s="390"/>
      <c r="HB165" s="390"/>
      <c r="HC165" s="390"/>
      <c r="HD165" s="390"/>
      <c r="HE165" s="390"/>
      <c r="HF165" s="390"/>
      <c r="HG165" s="390"/>
      <c r="HH165" s="390"/>
      <c r="HI165" s="390"/>
      <c r="HJ165" s="390"/>
      <c r="HK165" s="390"/>
      <c r="HL165" s="390"/>
      <c r="HM165" s="390"/>
      <c r="HN165" s="390"/>
      <c r="HO165" s="390"/>
      <c r="HP165" s="390"/>
      <c r="HQ165" s="390"/>
      <c r="HR165" s="390"/>
      <c r="HS165" s="390"/>
      <c r="HT165" s="390"/>
      <c r="HU165" s="390"/>
      <c r="HV165" s="390"/>
      <c r="HW165" s="390"/>
      <c r="HX165" s="390"/>
      <c r="HY165" s="390"/>
      <c r="HZ165" s="390"/>
      <c r="IA165" s="390"/>
      <c r="IB165" s="390"/>
      <c r="IC165" s="390"/>
      <c r="ID165" s="390"/>
      <c r="IE165" s="390"/>
      <c r="IF165" s="390"/>
      <c r="IG165" s="390"/>
      <c r="IH165" s="390"/>
      <c r="II165" s="390"/>
      <c r="IJ165" s="390"/>
      <c r="IK165" s="390"/>
      <c r="IL165" s="390"/>
      <c r="IM165" s="390"/>
      <c r="IN165" s="390"/>
      <c r="IO165" s="390"/>
      <c r="IP165" s="390"/>
      <c r="IQ165" s="390"/>
      <c r="IR165" s="390"/>
      <c r="IS165" s="390"/>
      <c r="IT165" s="390"/>
      <c r="IU165" s="390"/>
      <c r="IV165" s="390"/>
    </row>
    <row r="166" spans="1:256" x14ac:dyDescent="0.2">
      <c r="A166" s="387" t="s">
        <v>151</v>
      </c>
      <c r="B166" s="387"/>
      <c r="C166" s="388"/>
      <c r="D166" s="387"/>
      <c r="E166" s="400"/>
      <c r="F166" s="400"/>
      <c r="G166" s="400"/>
      <c r="H166" s="389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  <c r="BG166" s="390"/>
      <c r="BH166" s="390"/>
      <c r="BI166" s="390"/>
      <c r="BJ166" s="390"/>
      <c r="BK166" s="390"/>
      <c r="BL166" s="390"/>
      <c r="BM166" s="390"/>
      <c r="BN166" s="390"/>
      <c r="BO166" s="390"/>
      <c r="BP166" s="390"/>
      <c r="BQ166" s="390"/>
      <c r="BR166" s="390"/>
      <c r="BS166" s="390"/>
      <c r="BT166" s="390"/>
      <c r="BU166" s="390"/>
      <c r="BV166" s="390"/>
      <c r="BW166" s="390"/>
      <c r="BX166" s="390"/>
      <c r="BY166" s="390"/>
      <c r="BZ166" s="390"/>
      <c r="CA166" s="390"/>
      <c r="CB166" s="390"/>
      <c r="CC166" s="390"/>
      <c r="CD166" s="390"/>
      <c r="CE166" s="390"/>
      <c r="CF166" s="390"/>
      <c r="CG166" s="390"/>
      <c r="CH166" s="390"/>
      <c r="CI166" s="390"/>
      <c r="CJ166" s="390"/>
      <c r="CK166" s="390"/>
      <c r="CL166" s="390"/>
      <c r="CM166" s="390"/>
      <c r="CN166" s="390"/>
      <c r="CO166" s="390"/>
      <c r="CP166" s="390"/>
      <c r="CQ166" s="390"/>
      <c r="CR166" s="390"/>
      <c r="CS166" s="390"/>
      <c r="CT166" s="390"/>
      <c r="CU166" s="390"/>
      <c r="CV166" s="390"/>
      <c r="CW166" s="390"/>
      <c r="CX166" s="390"/>
      <c r="CY166" s="390"/>
      <c r="CZ166" s="390"/>
      <c r="DA166" s="390"/>
      <c r="DB166" s="390"/>
      <c r="DC166" s="390"/>
      <c r="DD166" s="390"/>
      <c r="DE166" s="390"/>
      <c r="DF166" s="390"/>
      <c r="DG166" s="390"/>
      <c r="DH166" s="390"/>
      <c r="DI166" s="390"/>
      <c r="DJ166" s="390"/>
      <c r="DK166" s="390"/>
      <c r="DL166" s="390"/>
      <c r="DM166" s="390"/>
      <c r="DN166" s="390"/>
      <c r="DO166" s="390"/>
      <c r="DP166" s="390"/>
      <c r="DQ166" s="390"/>
      <c r="DR166" s="390"/>
      <c r="DS166" s="390"/>
      <c r="DT166" s="390"/>
      <c r="DU166" s="390"/>
      <c r="DV166" s="390"/>
      <c r="DW166" s="390"/>
      <c r="DX166" s="390"/>
      <c r="DY166" s="390"/>
      <c r="DZ166" s="390"/>
      <c r="EA166" s="390"/>
      <c r="EB166" s="390"/>
      <c r="EC166" s="390"/>
      <c r="ED166" s="390"/>
      <c r="EE166" s="390"/>
      <c r="EF166" s="390"/>
      <c r="EG166" s="390"/>
      <c r="EH166" s="390"/>
      <c r="EI166" s="390"/>
      <c r="EJ166" s="390"/>
      <c r="EK166" s="390"/>
      <c r="EL166" s="390"/>
      <c r="EM166" s="390"/>
      <c r="EN166" s="390"/>
      <c r="EO166" s="390"/>
      <c r="EP166" s="390"/>
      <c r="EQ166" s="390"/>
      <c r="ER166" s="390"/>
      <c r="ES166" s="390"/>
      <c r="ET166" s="390"/>
      <c r="EU166" s="390"/>
      <c r="EV166" s="390"/>
      <c r="EW166" s="390"/>
      <c r="EX166" s="390"/>
      <c r="EY166" s="390"/>
      <c r="EZ166" s="390"/>
      <c r="FA166" s="390"/>
      <c r="FB166" s="390"/>
      <c r="FC166" s="390"/>
      <c r="FD166" s="390"/>
      <c r="FE166" s="390"/>
      <c r="FF166" s="390"/>
      <c r="FG166" s="390"/>
      <c r="FH166" s="390"/>
      <c r="FI166" s="390"/>
      <c r="FJ166" s="390"/>
      <c r="FK166" s="390"/>
      <c r="FL166" s="390"/>
      <c r="FM166" s="390"/>
      <c r="FN166" s="390"/>
      <c r="FO166" s="390"/>
      <c r="FP166" s="390"/>
      <c r="FQ166" s="390"/>
      <c r="FR166" s="390"/>
      <c r="FS166" s="390"/>
      <c r="FT166" s="390"/>
      <c r="FU166" s="390"/>
      <c r="FV166" s="390"/>
      <c r="FW166" s="390"/>
      <c r="FX166" s="390"/>
      <c r="FY166" s="390"/>
      <c r="FZ166" s="390"/>
      <c r="GA166" s="390"/>
      <c r="GB166" s="390"/>
      <c r="GC166" s="390"/>
      <c r="GD166" s="390"/>
      <c r="GE166" s="390"/>
      <c r="GF166" s="390"/>
      <c r="GG166" s="390"/>
      <c r="GH166" s="390"/>
      <c r="GI166" s="390"/>
      <c r="GJ166" s="390"/>
      <c r="GK166" s="390"/>
      <c r="GL166" s="390"/>
      <c r="GM166" s="390"/>
      <c r="GN166" s="390"/>
      <c r="GO166" s="390"/>
      <c r="GP166" s="390"/>
      <c r="GQ166" s="390"/>
      <c r="GR166" s="390"/>
      <c r="GS166" s="390"/>
      <c r="GT166" s="390"/>
      <c r="GU166" s="390"/>
      <c r="GV166" s="390"/>
      <c r="GW166" s="390"/>
      <c r="GX166" s="390"/>
      <c r="GY166" s="390"/>
      <c r="GZ166" s="390"/>
      <c r="HA166" s="390"/>
      <c r="HB166" s="390"/>
      <c r="HC166" s="390"/>
      <c r="HD166" s="390"/>
      <c r="HE166" s="390"/>
      <c r="HF166" s="390"/>
      <c r="HG166" s="390"/>
      <c r="HH166" s="390"/>
      <c r="HI166" s="390"/>
      <c r="HJ166" s="390"/>
      <c r="HK166" s="390"/>
      <c r="HL166" s="390"/>
      <c r="HM166" s="390"/>
      <c r="HN166" s="390"/>
      <c r="HO166" s="390"/>
      <c r="HP166" s="390"/>
      <c r="HQ166" s="390"/>
      <c r="HR166" s="390"/>
      <c r="HS166" s="390"/>
      <c r="HT166" s="390"/>
      <c r="HU166" s="390"/>
      <c r="HV166" s="390"/>
      <c r="HW166" s="390"/>
      <c r="HX166" s="390"/>
      <c r="HY166" s="390"/>
      <c r="HZ166" s="390"/>
      <c r="IA166" s="390"/>
      <c r="IB166" s="390"/>
      <c r="IC166" s="390"/>
      <c r="ID166" s="390"/>
      <c r="IE166" s="390"/>
      <c r="IF166" s="390"/>
      <c r="IG166" s="390"/>
      <c r="IH166" s="390"/>
      <c r="II166" s="390"/>
      <c r="IJ166" s="390"/>
      <c r="IK166" s="390"/>
      <c r="IL166" s="390"/>
      <c r="IM166" s="390"/>
      <c r="IN166" s="390"/>
      <c r="IO166" s="390"/>
      <c r="IP166" s="390"/>
      <c r="IQ166" s="390"/>
      <c r="IR166" s="390"/>
      <c r="IS166" s="390"/>
      <c r="IT166" s="390"/>
      <c r="IU166" s="390"/>
      <c r="IV166" s="390"/>
    </row>
    <row r="167" spans="1:256" x14ac:dyDescent="0.2">
      <c r="A167" s="416"/>
      <c r="B167" s="417"/>
      <c r="C167" s="418"/>
      <c r="D167" s="419"/>
      <c r="E167" s="432">
        <f t="shared" ref="E167:E196" si="12">+B167*D167</f>
        <v>0</v>
      </c>
      <c r="F167" s="435"/>
      <c r="G167" s="438">
        <f t="shared" ref="G167:G196" si="13">E167-F167</f>
        <v>0</v>
      </c>
      <c r="H167" s="446"/>
    </row>
    <row r="168" spans="1:256" x14ac:dyDescent="0.2">
      <c r="A168" s="421"/>
      <c r="B168" s="391"/>
      <c r="C168" s="392"/>
      <c r="D168" s="395"/>
      <c r="E168" s="433">
        <f t="shared" si="12"/>
        <v>0</v>
      </c>
      <c r="F168" s="436"/>
      <c r="G168" s="439">
        <f t="shared" si="13"/>
        <v>0</v>
      </c>
      <c r="H168" s="444"/>
    </row>
    <row r="169" spans="1:256" x14ac:dyDescent="0.2">
      <c r="A169" s="421"/>
      <c r="B169" s="391"/>
      <c r="C169" s="392"/>
      <c r="D169" s="395"/>
      <c r="E169" s="433">
        <f t="shared" si="12"/>
        <v>0</v>
      </c>
      <c r="F169" s="436"/>
      <c r="G169" s="439">
        <f t="shared" si="13"/>
        <v>0</v>
      </c>
      <c r="H169" s="444"/>
    </row>
    <row r="170" spans="1:256" x14ac:dyDescent="0.2">
      <c r="A170" s="421"/>
      <c r="B170" s="391"/>
      <c r="C170" s="392"/>
      <c r="D170" s="395"/>
      <c r="E170" s="433">
        <f t="shared" si="12"/>
        <v>0</v>
      </c>
      <c r="F170" s="436"/>
      <c r="G170" s="439">
        <f t="shared" si="13"/>
        <v>0</v>
      </c>
      <c r="H170" s="444"/>
    </row>
    <row r="171" spans="1:256" x14ac:dyDescent="0.2">
      <c r="A171" s="421"/>
      <c r="B171" s="391"/>
      <c r="C171" s="392"/>
      <c r="D171" s="395"/>
      <c r="E171" s="433">
        <f t="shared" si="12"/>
        <v>0</v>
      </c>
      <c r="F171" s="436"/>
      <c r="G171" s="439">
        <f t="shared" si="13"/>
        <v>0</v>
      </c>
      <c r="H171" s="444"/>
    </row>
    <row r="172" spans="1:256" x14ac:dyDescent="0.2">
      <c r="A172" s="421"/>
      <c r="B172" s="391"/>
      <c r="C172" s="392"/>
      <c r="D172" s="395"/>
      <c r="E172" s="433">
        <f t="shared" si="12"/>
        <v>0</v>
      </c>
      <c r="F172" s="436"/>
      <c r="G172" s="439">
        <f t="shared" si="13"/>
        <v>0</v>
      </c>
      <c r="H172" s="444"/>
    </row>
    <row r="173" spans="1:256" x14ac:dyDescent="0.2">
      <c r="A173" s="421"/>
      <c r="B173" s="391"/>
      <c r="C173" s="392"/>
      <c r="D173" s="395"/>
      <c r="E173" s="433">
        <f t="shared" si="12"/>
        <v>0</v>
      </c>
      <c r="F173" s="436"/>
      <c r="G173" s="439">
        <f t="shared" si="13"/>
        <v>0</v>
      </c>
      <c r="H173" s="444"/>
    </row>
    <row r="174" spans="1:256" x14ac:dyDescent="0.2">
      <c r="A174" s="421"/>
      <c r="B174" s="391"/>
      <c r="C174" s="392"/>
      <c r="D174" s="395"/>
      <c r="E174" s="433">
        <f t="shared" si="12"/>
        <v>0</v>
      </c>
      <c r="F174" s="436"/>
      <c r="G174" s="439">
        <f t="shared" si="13"/>
        <v>0</v>
      </c>
      <c r="H174" s="444"/>
    </row>
    <row r="175" spans="1:256" x14ac:dyDescent="0.2">
      <c r="A175" s="421"/>
      <c r="B175" s="391"/>
      <c r="C175" s="392"/>
      <c r="D175" s="395"/>
      <c r="E175" s="433">
        <f t="shared" si="12"/>
        <v>0</v>
      </c>
      <c r="F175" s="436"/>
      <c r="G175" s="439">
        <f t="shared" si="13"/>
        <v>0</v>
      </c>
      <c r="H175" s="444"/>
    </row>
    <row r="176" spans="1:256" x14ac:dyDescent="0.2">
      <c r="A176" s="421"/>
      <c r="B176" s="391"/>
      <c r="C176" s="392"/>
      <c r="D176" s="395"/>
      <c r="E176" s="433">
        <f t="shared" si="12"/>
        <v>0</v>
      </c>
      <c r="F176" s="436"/>
      <c r="G176" s="439">
        <f t="shared" si="13"/>
        <v>0</v>
      </c>
      <c r="H176" s="444"/>
    </row>
    <row r="177" spans="1:8" x14ac:dyDescent="0.2">
      <c r="A177" s="421"/>
      <c r="B177" s="391"/>
      <c r="C177" s="392"/>
      <c r="D177" s="395"/>
      <c r="E177" s="433">
        <f t="shared" si="12"/>
        <v>0</v>
      </c>
      <c r="F177" s="436"/>
      <c r="G177" s="439">
        <f t="shared" si="13"/>
        <v>0</v>
      </c>
      <c r="H177" s="444"/>
    </row>
    <row r="178" spans="1:8" x14ac:dyDescent="0.2">
      <c r="A178" s="421"/>
      <c r="B178" s="391"/>
      <c r="C178" s="392"/>
      <c r="D178" s="395"/>
      <c r="E178" s="433">
        <f t="shared" si="12"/>
        <v>0</v>
      </c>
      <c r="F178" s="436"/>
      <c r="G178" s="439">
        <f t="shared" si="13"/>
        <v>0</v>
      </c>
      <c r="H178" s="444"/>
    </row>
    <row r="179" spans="1:8" x14ac:dyDescent="0.2">
      <c r="A179" s="421"/>
      <c r="B179" s="391"/>
      <c r="C179" s="392"/>
      <c r="D179" s="395"/>
      <c r="E179" s="433">
        <f t="shared" si="12"/>
        <v>0</v>
      </c>
      <c r="F179" s="436"/>
      <c r="G179" s="439">
        <f t="shared" si="13"/>
        <v>0</v>
      </c>
      <c r="H179" s="444"/>
    </row>
    <row r="180" spans="1:8" x14ac:dyDescent="0.2">
      <c r="A180" s="421"/>
      <c r="B180" s="391"/>
      <c r="C180" s="392"/>
      <c r="D180" s="395"/>
      <c r="E180" s="433">
        <f t="shared" si="12"/>
        <v>0</v>
      </c>
      <c r="F180" s="436"/>
      <c r="G180" s="439">
        <f t="shared" si="13"/>
        <v>0</v>
      </c>
      <c r="H180" s="444"/>
    </row>
    <row r="181" spans="1:8" x14ac:dyDescent="0.2">
      <c r="A181" s="421"/>
      <c r="B181" s="391"/>
      <c r="C181" s="392"/>
      <c r="D181" s="395"/>
      <c r="E181" s="433">
        <f t="shared" si="12"/>
        <v>0</v>
      </c>
      <c r="F181" s="436"/>
      <c r="G181" s="439">
        <f t="shared" si="13"/>
        <v>0</v>
      </c>
      <c r="H181" s="444"/>
    </row>
    <row r="182" spans="1:8" x14ac:dyDescent="0.2">
      <c r="A182" s="421"/>
      <c r="B182" s="391"/>
      <c r="C182" s="392"/>
      <c r="D182" s="395"/>
      <c r="E182" s="433">
        <f t="shared" si="12"/>
        <v>0</v>
      </c>
      <c r="F182" s="436"/>
      <c r="G182" s="439">
        <f t="shared" si="13"/>
        <v>0</v>
      </c>
      <c r="H182" s="444"/>
    </row>
    <row r="183" spans="1:8" x14ac:dyDescent="0.2">
      <c r="A183" s="421"/>
      <c r="B183" s="391"/>
      <c r="C183" s="392"/>
      <c r="D183" s="395"/>
      <c r="E183" s="433">
        <f t="shared" si="12"/>
        <v>0</v>
      </c>
      <c r="F183" s="436"/>
      <c r="G183" s="439">
        <f t="shared" si="13"/>
        <v>0</v>
      </c>
      <c r="H183" s="444"/>
    </row>
    <row r="184" spans="1:8" x14ac:dyDescent="0.2">
      <c r="A184" s="421"/>
      <c r="B184" s="391"/>
      <c r="C184" s="392"/>
      <c r="D184" s="395"/>
      <c r="E184" s="433">
        <f t="shared" si="12"/>
        <v>0</v>
      </c>
      <c r="F184" s="436"/>
      <c r="G184" s="439">
        <f t="shared" si="13"/>
        <v>0</v>
      </c>
      <c r="H184" s="444"/>
    </row>
    <row r="185" spans="1:8" x14ac:dyDescent="0.2">
      <c r="A185" s="421"/>
      <c r="B185" s="391"/>
      <c r="C185" s="392"/>
      <c r="D185" s="395"/>
      <c r="E185" s="433">
        <f t="shared" si="12"/>
        <v>0</v>
      </c>
      <c r="F185" s="436"/>
      <c r="G185" s="439">
        <f t="shared" si="13"/>
        <v>0</v>
      </c>
      <c r="H185" s="444"/>
    </row>
    <row r="186" spans="1:8" x14ac:dyDescent="0.2">
      <c r="A186" s="421"/>
      <c r="B186" s="391"/>
      <c r="C186" s="392"/>
      <c r="D186" s="395"/>
      <c r="E186" s="433">
        <f t="shared" si="12"/>
        <v>0</v>
      </c>
      <c r="F186" s="436"/>
      <c r="G186" s="439">
        <f t="shared" si="13"/>
        <v>0</v>
      </c>
      <c r="H186" s="444"/>
    </row>
    <row r="187" spans="1:8" x14ac:dyDescent="0.2">
      <c r="A187" s="421"/>
      <c r="B187" s="391"/>
      <c r="C187" s="392"/>
      <c r="D187" s="395"/>
      <c r="E187" s="433">
        <f t="shared" si="12"/>
        <v>0</v>
      </c>
      <c r="F187" s="436"/>
      <c r="G187" s="439">
        <f t="shared" si="13"/>
        <v>0</v>
      </c>
      <c r="H187" s="444"/>
    </row>
    <row r="188" spans="1:8" x14ac:dyDescent="0.2">
      <c r="A188" s="421"/>
      <c r="B188" s="391"/>
      <c r="C188" s="392"/>
      <c r="D188" s="395"/>
      <c r="E188" s="433">
        <f t="shared" si="12"/>
        <v>0</v>
      </c>
      <c r="F188" s="436"/>
      <c r="G188" s="439">
        <f t="shared" si="13"/>
        <v>0</v>
      </c>
      <c r="H188" s="444"/>
    </row>
    <row r="189" spans="1:8" x14ac:dyDescent="0.2">
      <c r="A189" s="421"/>
      <c r="B189" s="391"/>
      <c r="C189" s="392"/>
      <c r="D189" s="395"/>
      <c r="E189" s="433">
        <f t="shared" si="12"/>
        <v>0</v>
      </c>
      <c r="F189" s="436"/>
      <c r="G189" s="439">
        <f t="shared" si="13"/>
        <v>0</v>
      </c>
      <c r="H189" s="444"/>
    </row>
    <row r="190" spans="1:8" x14ac:dyDescent="0.2">
      <c r="A190" s="421"/>
      <c r="B190" s="391"/>
      <c r="C190" s="392"/>
      <c r="D190" s="395"/>
      <c r="E190" s="433">
        <f t="shared" si="12"/>
        <v>0</v>
      </c>
      <c r="F190" s="436"/>
      <c r="G190" s="439">
        <f t="shared" si="13"/>
        <v>0</v>
      </c>
      <c r="H190" s="444"/>
    </row>
    <row r="191" spans="1:8" x14ac:dyDescent="0.2">
      <c r="A191" s="421"/>
      <c r="B191" s="391"/>
      <c r="C191" s="392"/>
      <c r="D191" s="395"/>
      <c r="E191" s="433">
        <f t="shared" si="12"/>
        <v>0</v>
      </c>
      <c r="F191" s="436"/>
      <c r="G191" s="439">
        <f t="shared" si="13"/>
        <v>0</v>
      </c>
      <c r="H191" s="444"/>
    </row>
    <row r="192" spans="1:8" x14ac:dyDescent="0.2">
      <c r="A192" s="421"/>
      <c r="B192" s="391"/>
      <c r="C192" s="392"/>
      <c r="D192" s="395"/>
      <c r="E192" s="433">
        <f t="shared" si="12"/>
        <v>0</v>
      </c>
      <c r="F192" s="436"/>
      <c r="G192" s="439">
        <f t="shared" si="13"/>
        <v>0</v>
      </c>
      <c r="H192" s="444"/>
    </row>
    <row r="193" spans="1:256" x14ac:dyDescent="0.2">
      <c r="A193" s="423"/>
      <c r="B193" s="398"/>
      <c r="C193" s="399"/>
      <c r="D193" s="398"/>
      <c r="E193" s="433">
        <f t="shared" si="12"/>
        <v>0</v>
      </c>
      <c r="F193" s="436"/>
      <c r="G193" s="439">
        <f t="shared" si="13"/>
        <v>0</v>
      </c>
      <c r="H193" s="444"/>
    </row>
    <row r="194" spans="1:256" x14ac:dyDescent="0.2">
      <c r="A194" s="423"/>
      <c r="B194" s="398"/>
      <c r="C194" s="399"/>
      <c r="D194" s="398"/>
      <c r="E194" s="433">
        <f t="shared" si="12"/>
        <v>0</v>
      </c>
      <c r="F194" s="436"/>
      <c r="G194" s="439">
        <f t="shared" si="13"/>
        <v>0</v>
      </c>
      <c r="H194" s="444"/>
    </row>
    <row r="195" spans="1:256" x14ac:dyDescent="0.2">
      <c r="A195" s="423"/>
      <c r="B195" s="398"/>
      <c r="C195" s="399"/>
      <c r="D195" s="398"/>
      <c r="E195" s="433">
        <f t="shared" si="12"/>
        <v>0</v>
      </c>
      <c r="F195" s="436"/>
      <c r="G195" s="439">
        <f t="shared" si="13"/>
        <v>0</v>
      </c>
      <c r="H195" s="444"/>
    </row>
    <row r="196" spans="1:256" x14ac:dyDescent="0.2">
      <c r="A196" s="423"/>
      <c r="B196" s="398"/>
      <c r="C196" s="399"/>
      <c r="D196" s="398"/>
      <c r="E196" s="434">
        <f t="shared" si="12"/>
        <v>0</v>
      </c>
      <c r="F196" s="437"/>
      <c r="G196" s="440">
        <f t="shared" si="13"/>
        <v>0</v>
      </c>
      <c r="H196" s="445"/>
    </row>
    <row r="197" spans="1:256" ht="15" customHeight="1" x14ac:dyDescent="0.2">
      <c r="A197" s="676" t="s">
        <v>146</v>
      </c>
      <c r="B197" s="676"/>
      <c r="C197" s="676"/>
      <c r="D197" s="676"/>
      <c r="E197" s="441">
        <f>SUM(E167:E196)</f>
        <v>0</v>
      </c>
      <c r="F197" s="441">
        <f>SUM(F167:F196)</f>
        <v>0</v>
      </c>
      <c r="G197" s="441">
        <f>SUM(G167:G196)</f>
        <v>0</v>
      </c>
      <c r="H197" s="448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  <c r="AA197" s="390"/>
      <c r="AB197" s="390"/>
      <c r="AC197" s="390"/>
      <c r="AD197" s="390"/>
      <c r="AE197" s="390"/>
      <c r="AF197" s="390"/>
      <c r="AG197" s="390"/>
      <c r="AH197" s="390"/>
      <c r="AI197" s="390"/>
      <c r="AJ197" s="390"/>
      <c r="AK197" s="390"/>
      <c r="AL197" s="390"/>
      <c r="AM197" s="390"/>
      <c r="AN197" s="390"/>
      <c r="AO197" s="390"/>
      <c r="AP197" s="390"/>
      <c r="AQ197" s="390"/>
      <c r="AR197" s="390"/>
      <c r="AS197" s="390"/>
      <c r="AT197" s="390"/>
      <c r="AU197" s="390"/>
      <c r="AV197" s="390"/>
      <c r="AW197" s="390"/>
      <c r="AX197" s="390"/>
      <c r="AY197" s="390"/>
      <c r="AZ197" s="390"/>
      <c r="BA197" s="390"/>
      <c r="BB197" s="390"/>
      <c r="BC197" s="390"/>
      <c r="BD197" s="390"/>
      <c r="BE197" s="390"/>
      <c r="BF197" s="390"/>
      <c r="BG197" s="390"/>
      <c r="BH197" s="390"/>
      <c r="BI197" s="390"/>
      <c r="BJ197" s="390"/>
      <c r="BK197" s="390"/>
      <c r="BL197" s="390"/>
      <c r="BM197" s="390"/>
      <c r="BN197" s="390"/>
      <c r="BO197" s="390"/>
      <c r="BP197" s="390"/>
      <c r="BQ197" s="390"/>
      <c r="BR197" s="390"/>
      <c r="BS197" s="390"/>
      <c r="BT197" s="390"/>
      <c r="BU197" s="390"/>
      <c r="BV197" s="390"/>
      <c r="BW197" s="390"/>
      <c r="BX197" s="390"/>
      <c r="BY197" s="390"/>
      <c r="BZ197" s="390"/>
      <c r="CA197" s="390"/>
      <c r="CB197" s="390"/>
      <c r="CC197" s="390"/>
      <c r="CD197" s="390"/>
      <c r="CE197" s="390"/>
      <c r="CF197" s="390"/>
      <c r="CG197" s="390"/>
      <c r="CH197" s="390"/>
      <c r="CI197" s="390"/>
      <c r="CJ197" s="390"/>
      <c r="CK197" s="390"/>
      <c r="CL197" s="390"/>
      <c r="CM197" s="390"/>
      <c r="CN197" s="390"/>
      <c r="CO197" s="390"/>
      <c r="CP197" s="390"/>
      <c r="CQ197" s="390"/>
      <c r="CR197" s="390"/>
      <c r="CS197" s="390"/>
      <c r="CT197" s="390"/>
      <c r="CU197" s="390"/>
      <c r="CV197" s="390"/>
      <c r="CW197" s="390"/>
      <c r="CX197" s="390"/>
      <c r="CY197" s="390"/>
      <c r="CZ197" s="390"/>
      <c r="DA197" s="390"/>
      <c r="DB197" s="390"/>
      <c r="DC197" s="390"/>
      <c r="DD197" s="390"/>
      <c r="DE197" s="390"/>
      <c r="DF197" s="390"/>
      <c r="DG197" s="390"/>
      <c r="DH197" s="390"/>
      <c r="DI197" s="390"/>
      <c r="DJ197" s="390"/>
      <c r="DK197" s="390"/>
      <c r="DL197" s="390"/>
      <c r="DM197" s="390"/>
      <c r="DN197" s="390"/>
      <c r="DO197" s="390"/>
      <c r="DP197" s="390"/>
      <c r="DQ197" s="390"/>
      <c r="DR197" s="390"/>
      <c r="DS197" s="390"/>
      <c r="DT197" s="390"/>
      <c r="DU197" s="390"/>
      <c r="DV197" s="390"/>
      <c r="DW197" s="390"/>
      <c r="DX197" s="390"/>
      <c r="DY197" s="390"/>
      <c r="DZ197" s="390"/>
      <c r="EA197" s="390"/>
      <c r="EB197" s="390"/>
      <c r="EC197" s="390"/>
      <c r="ED197" s="390"/>
      <c r="EE197" s="390"/>
      <c r="EF197" s="390"/>
      <c r="EG197" s="390"/>
      <c r="EH197" s="390"/>
      <c r="EI197" s="390"/>
      <c r="EJ197" s="390"/>
      <c r="EK197" s="390"/>
      <c r="EL197" s="390"/>
      <c r="EM197" s="390"/>
      <c r="EN197" s="390"/>
      <c r="EO197" s="390"/>
      <c r="EP197" s="390"/>
      <c r="EQ197" s="390"/>
      <c r="ER197" s="390"/>
      <c r="ES197" s="390"/>
      <c r="ET197" s="390"/>
      <c r="EU197" s="390"/>
      <c r="EV197" s="390"/>
      <c r="EW197" s="390"/>
      <c r="EX197" s="390"/>
      <c r="EY197" s="390"/>
      <c r="EZ197" s="390"/>
      <c r="FA197" s="390"/>
      <c r="FB197" s="390"/>
      <c r="FC197" s="390"/>
      <c r="FD197" s="390"/>
      <c r="FE197" s="390"/>
      <c r="FF197" s="390"/>
      <c r="FG197" s="390"/>
      <c r="FH197" s="390"/>
      <c r="FI197" s="390"/>
      <c r="FJ197" s="390"/>
      <c r="FK197" s="390"/>
      <c r="FL197" s="390"/>
      <c r="FM197" s="390"/>
      <c r="FN197" s="390"/>
      <c r="FO197" s="390"/>
      <c r="FP197" s="390"/>
      <c r="FQ197" s="390"/>
      <c r="FR197" s="390"/>
      <c r="FS197" s="390"/>
      <c r="FT197" s="390"/>
      <c r="FU197" s="390"/>
      <c r="FV197" s="390"/>
      <c r="FW197" s="390"/>
      <c r="FX197" s="390"/>
      <c r="FY197" s="390"/>
      <c r="FZ197" s="390"/>
      <c r="GA197" s="390"/>
      <c r="GB197" s="390"/>
      <c r="GC197" s="390"/>
      <c r="GD197" s="390"/>
      <c r="GE197" s="390"/>
      <c r="GF197" s="390"/>
      <c r="GG197" s="390"/>
      <c r="GH197" s="390"/>
      <c r="GI197" s="390"/>
      <c r="GJ197" s="390"/>
      <c r="GK197" s="390"/>
      <c r="GL197" s="390"/>
      <c r="GM197" s="390"/>
      <c r="GN197" s="390"/>
      <c r="GO197" s="390"/>
      <c r="GP197" s="390"/>
      <c r="GQ197" s="390"/>
      <c r="GR197" s="390"/>
      <c r="GS197" s="390"/>
      <c r="GT197" s="390"/>
      <c r="GU197" s="390"/>
      <c r="GV197" s="390"/>
      <c r="GW197" s="390"/>
      <c r="GX197" s="390"/>
      <c r="GY197" s="390"/>
      <c r="GZ197" s="390"/>
      <c r="HA197" s="390"/>
      <c r="HB197" s="390"/>
      <c r="HC197" s="390"/>
      <c r="HD197" s="390"/>
      <c r="HE197" s="390"/>
      <c r="HF197" s="390"/>
      <c r="HG197" s="390"/>
      <c r="HH197" s="390"/>
      <c r="HI197" s="390"/>
      <c r="HJ197" s="390"/>
      <c r="HK197" s="390"/>
      <c r="HL197" s="390"/>
      <c r="HM197" s="390"/>
      <c r="HN197" s="390"/>
      <c r="HO197" s="390"/>
      <c r="HP197" s="390"/>
      <c r="HQ197" s="390"/>
      <c r="HR197" s="390"/>
      <c r="HS197" s="390"/>
      <c r="HT197" s="390"/>
      <c r="HU197" s="390"/>
      <c r="HV197" s="390"/>
      <c r="HW197" s="390"/>
      <c r="HX197" s="390"/>
      <c r="HY197" s="390"/>
      <c r="HZ197" s="390"/>
      <c r="IA197" s="390"/>
      <c r="IB197" s="390"/>
      <c r="IC197" s="390"/>
      <c r="ID197" s="390"/>
      <c r="IE197" s="390"/>
      <c r="IF197" s="390"/>
      <c r="IG197" s="390"/>
      <c r="IH197" s="390"/>
      <c r="II197" s="390"/>
      <c r="IJ197" s="390"/>
      <c r="IK197" s="390"/>
      <c r="IL197" s="390"/>
      <c r="IM197" s="390"/>
      <c r="IN197" s="390"/>
      <c r="IO197" s="390"/>
      <c r="IP197" s="390"/>
      <c r="IQ197" s="390"/>
      <c r="IR197" s="390"/>
      <c r="IS197" s="390"/>
      <c r="IT197" s="390"/>
      <c r="IU197" s="390"/>
      <c r="IV197" s="390"/>
    </row>
    <row r="198" spans="1:256" x14ac:dyDescent="0.2">
      <c r="A198" s="387" t="s">
        <v>152</v>
      </c>
      <c r="B198" s="387"/>
      <c r="C198" s="388"/>
      <c r="D198" s="387"/>
      <c r="E198" s="400"/>
      <c r="F198" s="400"/>
      <c r="G198" s="400"/>
      <c r="H198" s="389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  <c r="V198" s="390"/>
      <c r="W198" s="390"/>
      <c r="X198" s="390"/>
      <c r="Y198" s="390"/>
      <c r="Z198" s="390"/>
      <c r="AA198" s="390"/>
      <c r="AB198" s="390"/>
      <c r="AC198" s="390"/>
      <c r="AD198" s="390"/>
      <c r="AE198" s="390"/>
      <c r="AF198" s="390"/>
      <c r="AG198" s="390"/>
      <c r="AH198" s="390"/>
      <c r="AI198" s="390"/>
      <c r="AJ198" s="390"/>
      <c r="AK198" s="390"/>
      <c r="AL198" s="390"/>
      <c r="AM198" s="390"/>
      <c r="AN198" s="390"/>
      <c r="AO198" s="390"/>
      <c r="AP198" s="390"/>
      <c r="AQ198" s="390"/>
      <c r="AR198" s="390"/>
      <c r="AS198" s="390"/>
      <c r="AT198" s="390"/>
      <c r="AU198" s="390"/>
      <c r="AV198" s="390"/>
      <c r="AW198" s="390"/>
      <c r="AX198" s="390"/>
      <c r="AY198" s="390"/>
      <c r="AZ198" s="390"/>
      <c r="BA198" s="390"/>
      <c r="BB198" s="390"/>
      <c r="BC198" s="390"/>
      <c r="BD198" s="390"/>
      <c r="BE198" s="390"/>
      <c r="BF198" s="390"/>
      <c r="BG198" s="390"/>
      <c r="BH198" s="390"/>
      <c r="BI198" s="390"/>
      <c r="BJ198" s="390"/>
      <c r="BK198" s="390"/>
      <c r="BL198" s="390"/>
      <c r="BM198" s="390"/>
      <c r="BN198" s="390"/>
      <c r="BO198" s="390"/>
      <c r="BP198" s="390"/>
      <c r="BQ198" s="390"/>
      <c r="BR198" s="390"/>
      <c r="BS198" s="390"/>
      <c r="BT198" s="390"/>
      <c r="BU198" s="390"/>
      <c r="BV198" s="390"/>
      <c r="BW198" s="390"/>
      <c r="BX198" s="390"/>
      <c r="BY198" s="390"/>
      <c r="BZ198" s="390"/>
      <c r="CA198" s="390"/>
      <c r="CB198" s="390"/>
      <c r="CC198" s="390"/>
      <c r="CD198" s="390"/>
      <c r="CE198" s="390"/>
      <c r="CF198" s="390"/>
      <c r="CG198" s="390"/>
      <c r="CH198" s="390"/>
      <c r="CI198" s="390"/>
      <c r="CJ198" s="390"/>
      <c r="CK198" s="390"/>
      <c r="CL198" s="390"/>
      <c r="CM198" s="390"/>
      <c r="CN198" s="390"/>
      <c r="CO198" s="390"/>
      <c r="CP198" s="390"/>
      <c r="CQ198" s="390"/>
      <c r="CR198" s="390"/>
      <c r="CS198" s="390"/>
      <c r="CT198" s="390"/>
      <c r="CU198" s="390"/>
      <c r="CV198" s="390"/>
      <c r="CW198" s="390"/>
      <c r="CX198" s="390"/>
      <c r="CY198" s="390"/>
      <c r="CZ198" s="390"/>
      <c r="DA198" s="390"/>
      <c r="DB198" s="390"/>
      <c r="DC198" s="390"/>
      <c r="DD198" s="390"/>
      <c r="DE198" s="390"/>
      <c r="DF198" s="390"/>
      <c r="DG198" s="390"/>
      <c r="DH198" s="390"/>
      <c r="DI198" s="390"/>
      <c r="DJ198" s="390"/>
      <c r="DK198" s="390"/>
      <c r="DL198" s="390"/>
      <c r="DM198" s="390"/>
      <c r="DN198" s="390"/>
      <c r="DO198" s="390"/>
      <c r="DP198" s="390"/>
      <c r="DQ198" s="390"/>
      <c r="DR198" s="390"/>
      <c r="DS198" s="390"/>
      <c r="DT198" s="390"/>
      <c r="DU198" s="390"/>
      <c r="DV198" s="390"/>
      <c r="DW198" s="390"/>
      <c r="DX198" s="390"/>
      <c r="DY198" s="390"/>
      <c r="DZ198" s="390"/>
      <c r="EA198" s="390"/>
      <c r="EB198" s="390"/>
      <c r="EC198" s="390"/>
      <c r="ED198" s="390"/>
      <c r="EE198" s="390"/>
      <c r="EF198" s="390"/>
      <c r="EG198" s="390"/>
      <c r="EH198" s="390"/>
      <c r="EI198" s="390"/>
      <c r="EJ198" s="390"/>
      <c r="EK198" s="390"/>
      <c r="EL198" s="390"/>
      <c r="EM198" s="390"/>
      <c r="EN198" s="390"/>
      <c r="EO198" s="390"/>
      <c r="EP198" s="390"/>
      <c r="EQ198" s="390"/>
      <c r="ER198" s="390"/>
      <c r="ES198" s="390"/>
      <c r="ET198" s="390"/>
      <c r="EU198" s="390"/>
      <c r="EV198" s="390"/>
      <c r="EW198" s="390"/>
      <c r="EX198" s="390"/>
      <c r="EY198" s="390"/>
      <c r="EZ198" s="390"/>
      <c r="FA198" s="390"/>
      <c r="FB198" s="390"/>
      <c r="FC198" s="390"/>
      <c r="FD198" s="390"/>
      <c r="FE198" s="390"/>
      <c r="FF198" s="390"/>
      <c r="FG198" s="390"/>
      <c r="FH198" s="390"/>
      <c r="FI198" s="390"/>
      <c r="FJ198" s="390"/>
      <c r="FK198" s="390"/>
      <c r="FL198" s="390"/>
      <c r="FM198" s="390"/>
      <c r="FN198" s="390"/>
      <c r="FO198" s="390"/>
      <c r="FP198" s="390"/>
      <c r="FQ198" s="390"/>
      <c r="FR198" s="390"/>
      <c r="FS198" s="390"/>
      <c r="FT198" s="390"/>
      <c r="FU198" s="390"/>
      <c r="FV198" s="390"/>
      <c r="FW198" s="390"/>
      <c r="FX198" s="390"/>
      <c r="FY198" s="390"/>
      <c r="FZ198" s="390"/>
      <c r="GA198" s="390"/>
      <c r="GB198" s="390"/>
      <c r="GC198" s="390"/>
      <c r="GD198" s="390"/>
      <c r="GE198" s="390"/>
      <c r="GF198" s="390"/>
      <c r="GG198" s="390"/>
      <c r="GH198" s="390"/>
      <c r="GI198" s="390"/>
      <c r="GJ198" s="390"/>
      <c r="GK198" s="390"/>
      <c r="GL198" s="390"/>
      <c r="GM198" s="390"/>
      <c r="GN198" s="390"/>
      <c r="GO198" s="390"/>
      <c r="GP198" s="390"/>
      <c r="GQ198" s="390"/>
      <c r="GR198" s="390"/>
      <c r="GS198" s="390"/>
      <c r="GT198" s="390"/>
      <c r="GU198" s="390"/>
      <c r="GV198" s="390"/>
      <c r="GW198" s="390"/>
      <c r="GX198" s="390"/>
      <c r="GY198" s="390"/>
      <c r="GZ198" s="390"/>
      <c r="HA198" s="390"/>
      <c r="HB198" s="390"/>
      <c r="HC198" s="390"/>
      <c r="HD198" s="390"/>
      <c r="HE198" s="390"/>
      <c r="HF198" s="390"/>
      <c r="HG198" s="390"/>
      <c r="HH198" s="390"/>
      <c r="HI198" s="390"/>
      <c r="HJ198" s="390"/>
      <c r="HK198" s="390"/>
      <c r="HL198" s="390"/>
      <c r="HM198" s="390"/>
      <c r="HN198" s="390"/>
      <c r="HO198" s="390"/>
      <c r="HP198" s="390"/>
      <c r="HQ198" s="390"/>
      <c r="HR198" s="390"/>
      <c r="HS198" s="390"/>
      <c r="HT198" s="390"/>
      <c r="HU198" s="390"/>
      <c r="HV198" s="390"/>
      <c r="HW198" s="390"/>
      <c r="HX198" s="390"/>
      <c r="HY198" s="390"/>
      <c r="HZ198" s="390"/>
      <c r="IA198" s="390"/>
      <c r="IB198" s="390"/>
      <c r="IC198" s="390"/>
      <c r="ID198" s="390"/>
      <c r="IE198" s="390"/>
      <c r="IF198" s="390"/>
      <c r="IG198" s="390"/>
      <c r="IH198" s="390"/>
      <c r="II198" s="390"/>
      <c r="IJ198" s="390"/>
      <c r="IK198" s="390"/>
      <c r="IL198" s="390"/>
      <c r="IM198" s="390"/>
      <c r="IN198" s="390"/>
      <c r="IO198" s="390"/>
      <c r="IP198" s="390"/>
      <c r="IQ198" s="390"/>
      <c r="IR198" s="390"/>
      <c r="IS198" s="390"/>
      <c r="IT198" s="390"/>
      <c r="IU198" s="390"/>
      <c r="IV198" s="390"/>
    </row>
    <row r="199" spans="1:256" x14ac:dyDescent="0.2">
      <c r="A199" s="416"/>
      <c r="B199" s="417"/>
      <c r="C199" s="418"/>
      <c r="D199" s="419"/>
      <c r="E199" s="432">
        <f>+B199*D199</f>
        <v>0</v>
      </c>
      <c r="F199" s="435"/>
      <c r="G199" s="438">
        <f t="shared" ref="G199:G229" si="14">E199-F199</f>
        <v>0</v>
      </c>
      <c r="H199" s="446"/>
    </row>
    <row r="200" spans="1:256" x14ac:dyDescent="0.2">
      <c r="A200" s="421"/>
      <c r="B200" s="391"/>
      <c r="C200" s="392"/>
      <c r="D200" s="395"/>
      <c r="E200" s="433">
        <f t="shared" ref="E200:E211" si="15">+B200*D200</f>
        <v>0</v>
      </c>
      <c r="F200" s="436"/>
      <c r="G200" s="439">
        <f t="shared" si="14"/>
        <v>0</v>
      </c>
      <c r="H200" s="444"/>
    </row>
    <row r="201" spans="1:256" x14ac:dyDescent="0.2">
      <c r="A201" s="421"/>
      <c r="B201" s="391"/>
      <c r="C201" s="392"/>
      <c r="D201" s="395"/>
      <c r="E201" s="433">
        <f t="shared" si="15"/>
        <v>0</v>
      </c>
      <c r="F201" s="436"/>
      <c r="G201" s="439">
        <f t="shared" si="14"/>
        <v>0</v>
      </c>
      <c r="H201" s="444"/>
    </row>
    <row r="202" spans="1:256" x14ac:dyDescent="0.2">
      <c r="A202" s="421"/>
      <c r="B202" s="391"/>
      <c r="C202" s="392"/>
      <c r="D202" s="395"/>
      <c r="E202" s="433">
        <f t="shared" si="15"/>
        <v>0</v>
      </c>
      <c r="F202" s="436"/>
      <c r="G202" s="439">
        <f t="shared" si="14"/>
        <v>0</v>
      </c>
      <c r="H202" s="444"/>
    </row>
    <row r="203" spans="1:256" x14ac:dyDescent="0.2">
      <c r="A203" s="421"/>
      <c r="B203" s="391"/>
      <c r="C203" s="392"/>
      <c r="D203" s="395"/>
      <c r="E203" s="433">
        <f t="shared" si="15"/>
        <v>0</v>
      </c>
      <c r="F203" s="436"/>
      <c r="G203" s="439">
        <f t="shared" si="14"/>
        <v>0</v>
      </c>
      <c r="H203" s="444"/>
    </row>
    <row r="204" spans="1:256" x14ac:dyDescent="0.2">
      <c r="A204" s="421"/>
      <c r="B204" s="391"/>
      <c r="C204" s="392"/>
      <c r="D204" s="395"/>
      <c r="E204" s="433">
        <f t="shared" si="15"/>
        <v>0</v>
      </c>
      <c r="F204" s="436"/>
      <c r="G204" s="439">
        <f t="shared" si="14"/>
        <v>0</v>
      </c>
      <c r="H204" s="444"/>
    </row>
    <row r="205" spans="1:256" x14ac:dyDescent="0.2">
      <c r="A205" s="421"/>
      <c r="B205" s="391"/>
      <c r="C205" s="392"/>
      <c r="D205" s="395"/>
      <c r="E205" s="433">
        <f t="shared" si="15"/>
        <v>0</v>
      </c>
      <c r="F205" s="436"/>
      <c r="G205" s="439">
        <f t="shared" si="14"/>
        <v>0</v>
      </c>
      <c r="H205" s="444"/>
    </row>
    <row r="206" spans="1:256" x14ac:dyDescent="0.2">
      <c r="A206" s="421"/>
      <c r="B206" s="391"/>
      <c r="C206" s="392"/>
      <c r="D206" s="395"/>
      <c r="E206" s="433">
        <f t="shared" si="15"/>
        <v>0</v>
      </c>
      <c r="F206" s="436"/>
      <c r="G206" s="439">
        <f t="shared" si="14"/>
        <v>0</v>
      </c>
      <c r="H206" s="444"/>
    </row>
    <row r="207" spans="1:256" x14ac:dyDescent="0.2">
      <c r="A207" s="421"/>
      <c r="B207" s="391"/>
      <c r="C207" s="392"/>
      <c r="D207" s="395"/>
      <c r="E207" s="433">
        <f t="shared" si="15"/>
        <v>0</v>
      </c>
      <c r="F207" s="436"/>
      <c r="G207" s="439">
        <f t="shared" si="14"/>
        <v>0</v>
      </c>
      <c r="H207" s="444"/>
    </row>
    <row r="208" spans="1:256" x14ac:dyDescent="0.2">
      <c r="A208" s="421"/>
      <c r="B208" s="391"/>
      <c r="C208" s="392"/>
      <c r="D208" s="395"/>
      <c r="E208" s="433">
        <f t="shared" si="15"/>
        <v>0</v>
      </c>
      <c r="F208" s="436"/>
      <c r="G208" s="439">
        <f t="shared" si="14"/>
        <v>0</v>
      </c>
      <c r="H208" s="444"/>
    </row>
    <row r="209" spans="1:8" x14ac:dyDescent="0.2">
      <c r="A209" s="421"/>
      <c r="B209" s="391"/>
      <c r="C209" s="392"/>
      <c r="D209" s="395"/>
      <c r="E209" s="433">
        <f t="shared" si="15"/>
        <v>0</v>
      </c>
      <c r="F209" s="436"/>
      <c r="G209" s="439">
        <f t="shared" si="14"/>
        <v>0</v>
      </c>
      <c r="H209" s="444"/>
    </row>
    <row r="210" spans="1:8" x14ac:dyDescent="0.2">
      <c r="A210" s="421"/>
      <c r="B210" s="391"/>
      <c r="C210" s="392"/>
      <c r="D210" s="395"/>
      <c r="E210" s="433">
        <f t="shared" si="15"/>
        <v>0</v>
      </c>
      <c r="F210" s="436"/>
      <c r="G210" s="439">
        <f t="shared" si="14"/>
        <v>0</v>
      </c>
      <c r="H210" s="444"/>
    </row>
    <row r="211" spans="1:8" x14ac:dyDescent="0.2">
      <c r="A211" s="421"/>
      <c r="B211" s="391"/>
      <c r="C211" s="392"/>
      <c r="D211" s="395"/>
      <c r="E211" s="433">
        <f t="shared" si="15"/>
        <v>0</v>
      </c>
      <c r="F211" s="436"/>
      <c r="G211" s="439">
        <f t="shared" si="14"/>
        <v>0</v>
      </c>
      <c r="H211" s="444"/>
    </row>
    <row r="212" spans="1:8" x14ac:dyDescent="0.2">
      <c r="A212" s="421"/>
      <c r="B212" s="391"/>
      <c r="C212" s="392"/>
      <c r="D212" s="395"/>
      <c r="E212" s="433">
        <f t="shared" ref="E212:E227" si="16">+B212*D212</f>
        <v>0</v>
      </c>
      <c r="F212" s="436"/>
      <c r="G212" s="439">
        <f t="shared" si="14"/>
        <v>0</v>
      </c>
      <c r="H212" s="444"/>
    </row>
    <row r="213" spans="1:8" x14ac:dyDescent="0.2">
      <c r="A213" s="421"/>
      <c r="B213" s="391"/>
      <c r="C213" s="392"/>
      <c r="D213" s="395"/>
      <c r="E213" s="433">
        <f t="shared" si="16"/>
        <v>0</v>
      </c>
      <c r="F213" s="436"/>
      <c r="G213" s="439">
        <f t="shared" si="14"/>
        <v>0</v>
      </c>
      <c r="H213" s="444"/>
    </row>
    <row r="214" spans="1:8" x14ac:dyDescent="0.2">
      <c r="A214" s="421"/>
      <c r="B214" s="391"/>
      <c r="C214" s="392"/>
      <c r="D214" s="395"/>
      <c r="E214" s="433">
        <f t="shared" si="16"/>
        <v>0</v>
      </c>
      <c r="F214" s="436"/>
      <c r="G214" s="439">
        <f t="shared" si="14"/>
        <v>0</v>
      </c>
      <c r="H214" s="444"/>
    </row>
    <row r="215" spans="1:8" x14ac:dyDescent="0.2">
      <c r="A215" s="421"/>
      <c r="B215" s="391"/>
      <c r="C215" s="392"/>
      <c r="D215" s="395"/>
      <c r="E215" s="433">
        <f t="shared" si="16"/>
        <v>0</v>
      </c>
      <c r="F215" s="436"/>
      <c r="G215" s="439">
        <f t="shared" si="14"/>
        <v>0</v>
      </c>
      <c r="H215" s="444"/>
    </row>
    <row r="216" spans="1:8" x14ac:dyDescent="0.2">
      <c r="A216" s="421"/>
      <c r="B216" s="391"/>
      <c r="C216" s="392"/>
      <c r="D216" s="395"/>
      <c r="E216" s="433">
        <f t="shared" si="16"/>
        <v>0</v>
      </c>
      <c r="F216" s="436"/>
      <c r="G216" s="439">
        <f t="shared" si="14"/>
        <v>0</v>
      </c>
      <c r="H216" s="444"/>
    </row>
    <row r="217" spans="1:8" x14ac:dyDescent="0.2">
      <c r="A217" s="421"/>
      <c r="B217" s="391"/>
      <c r="C217" s="392"/>
      <c r="D217" s="395"/>
      <c r="E217" s="433">
        <f t="shared" si="16"/>
        <v>0</v>
      </c>
      <c r="F217" s="436"/>
      <c r="G217" s="439">
        <f t="shared" si="14"/>
        <v>0</v>
      </c>
      <c r="H217" s="444"/>
    </row>
    <row r="218" spans="1:8" x14ac:dyDescent="0.2">
      <c r="A218" s="421"/>
      <c r="B218" s="391"/>
      <c r="C218" s="392"/>
      <c r="D218" s="395"/>
      <c r="E218" s="433">
        <f t="shared" si="16"/>
        <v>0</v>
      </c>
      <c r="F218" s="436"/>
      <c r="G218" s="439">
        <f t="shared" si="14"/>
        <v>0</v>
      </c>
      <c r="H218" s="444"/>
    </row>
    <row r="219" spans="1:8" x14ac:dyDescent="0.2">
      <c r="A219" s="421"/>
      <c r="B219" s="391"/>
      <c r="C219" s="392"/>
      <c r="D219" s="395"/>
      <c r="E219" s="433">
        <f t="shared" si="16"/>
        <v>0</v>
      </c>
      <c r="F219" s="436"/>
      <c r="G219" s="439">
        <f t="shared" si="14"/>
        <v>0</v>
      </c>
      <c r="H219" s="444"/>
    </row>
    <row r="220" spans="1:8" x14ac:dyDescent="0.2">
      <c r="A220" s="421"/>
      <c r="B220" s="391"/>
      <c r="C220" s="392"/>
      <c r="D220" s="395"/>
      <c r="E220" s="433">
        <f t="shared" si="16"/>
        <v>0</v>
      </c>
      <c r="F220" s="436"/>
      <c r="G220" s="439">
        <f t="shared" si="14"/>
        <v>0</v>
      </c>
      <c r="H220" s="444"/>
    </row>
    <row r="221" spans="1:8" x14ac:dyDescent="0.2">
      <c r="A221" s="421"/>
      <c r="B221" s="391"/>
      <c r="C221" s="392"/>
      <c r="D221" s="395"/>
      <c r="E221" s="433">
        <f t="shared" si="16"/>
        <v>0</v>
      </c>
      <c r="F221" s="436"/>
      <c r="G221" s="439">
        <f t="shared" si="14"/>
        <v>0</v>
      </c>
      <c r="H221" s="444"/>
    </row>
    <row r="222" spans="1:8" x14ac:dyDescent="0.2">
      <c r="A222" s="421"/>
      <c r="B222" s="391"/>
      <c r="C222" s="392"/>
      <c r="D222" s="395"/>
      <c r="E222" s="433">
        <f t="shared" si="16"/>
        <v>0</v>
      </c>
      <c r="F222" s="436"/>
      <c r="G222" s="439">
        <f t="shared" si="14"/>
        <v>0</v>
      </c>
      <c r="H222" s="444"/>
    </row>
    <row r="223" spans="1:8" x14ac:dyDescent="0.2">
      <c r="A223" s="421"/>
      <c r="B223" s="391"/>
      <c r="C223" s="392"/>
      <c r="D223" s="395"/>
      <c r="E223" s="433">
        <f t="shared" si="16"/>
        <v>0</v>
      </c>
      <c r="F223" s="436"/>
      <c r="G223" s="439">
        <f t="shared" si="14"/>
        <v>0</v>
      </c>
      <c r="H223" s="444"/>
    </row>
    <row r="224" spans="1:8" x14ac:dyDescent="0.2">
      <c r="A224" s="421"/>
      <c r="B224" s="391"/>
      <c r="C224" s="392"/>
      <c r="D224" s="395"/>
      <c r="E224" s="433">
        <f t="shared" si="16"/>
        <v>0</v>
      </c>
      <c r="F224" s="436"/>
      <c r="G224" s="439">
        <f t="shared" si="14"/>
        <v>0</v>
      </c>
      <c r="H224" s="444"/>
    </row>
    <row r="225" spans="1:256" x14ac:dyDescent="0.2">
      <c r="A225" s="421"/>
      <c r="B225" s="391"/>
      <c r="C225" s="392"/>
      <c r="D225" s="395"/>
      <c r="E225" s="433">
        <f t="shared" si="16"/>
        <v>0</v>
      </c>
      <c r="F225" s="436"/>
      <c r="G225" s="439">
        <f t="shared" si="14"/>
        <v>0</v>
      </c>
      <c r="H225" s="444"/>
    </row>
    <row r="226" spans="1:256" x14ac:dyDescent="0.2">
      <c r="A226" s="421"/>
      <c r="B226" s="391"/>
      <c r="C226" s="392"/>
      <c r="D226" s="395"/>
      <c r="E226" s="433">
        <f t="shared" si="16"/>
        <v>0</v>
      </c>
      <c r="F226" s="436"/>
      <c r="G226" s="439">
        <f t="shared" si="14"/>
        <v>0</v>
      </c>
      <c r="H226" s="444"/>
    </row>
    <row r="227" spans="1:256" x14ac:dyDescent="0.2">
      <c r="A227" s="421"/>
      <c r="B227" s="391"/>
      <c r="C227" s="392"/>
      <c r="D227" s="395"/>
      <c r="E227" s="433">
        <f t="shared" si="16"/>
        <v>0</v>
      </c>
      <c r="F227" s="436"/>
      <c r="G227" s="439">
        <f t="shared" si="14"/>
        <v>0</v>
      </c>
      <c r="H227" s="444"/>
    </row>
    <row r="228" spans="1:256" x14ac:dyDescent="0.2">
      <c r="A228" s="421"/>
      <c r="B228" s="391"/>
      <c r="C228" s="392"/>
      <c r="D228" s="395"/>
      <c r="E228" s="433">
        <f>+B228*D228</f>
        <v>0</v>
      </c>
      <c r="F228" s="436"/>
      <c r="G228" s="439">
        <f t="shared" si="14"/>
        <v>0</v>
      </c>
      <c r="H228" s="444"/>
    </row>
    <row r="229" spans="1:256" x14ac:dyDescent="0.2">
      <c r="A229" s="423"/>
      <c r="B229" s="398"/>
      <c r="C229" s="399"/>
      <c r="D229" s="398"/>
      <c r="E229" s="433">
        <f>+B229*D229</f>
        <v>0</v>
      </c>
      <c r="F229" s="436"/>
      <c r="G229" s="439">
        <f t="shared" si="14"/>
        <v>0</v>
      </c>
      <c r="H229" s="444"/>
    </row>
    <row r="230" spans="1:256" ht="15" customHeight="1" x14ac:dyDescent="0.2">
      <c r="A230" s="676" t="s">
        <v>146</v>
      </c>
      <c r="B230" s="676"/>
      <c r="C230" s="676"/>
      <c r="D230" s="676"/>
      <c r="E230" s="441">
        <f>SUM(E199:E229)</f>
        <v>0</v>
      </c>
      <c r="F230" s="441">
        <f>SUM(F199:F229)</f>
        <v>0</v>
      </c>
      <c r="G230" s="441">
        <f>SUM(G199:G229)</f>
        <v>0</v>
      </c>
      <c r="H230" s="448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390"/>
      <c r="AP230" s="390"/>
      <c r="AQ230" s="390"/>
      <c r="AR230" s="390"/>
      <c r="AS230" s="390"/>
      <c r="AT230" s="390"/>
      <c r="AU230" s="390"/>
      <c r="AV230" s="390"/>
      <c r="AW230" s="390"/>
      <c r="AX230" s="390"/>
      <c r="AY230" s="390"/>
      <c r="AZ230" s="390"/>
      <c r="BA230" s="390"/>
      <c r="BB230" s="390"/>
      <c r="BC230" s="390"/>
      <c r="BD230" s="390"/>
      <c r="BE230" s="390"/>
      <c r="BF230" s="390"/>
      <c r="BG230" s="390"/>
      <c r="BH230" s="390"/>
      <c r="BI230" s="390"/>
      <c r="BJ230" s="390"/>
      <c r="BK230" s="390"/>
      <c r="BL230" s="390"/>
      <c r="BM230" s="390"/>
      <c r="BN230" s="390"/>
      <c r="BO230" s="390"/>
      <c r="BP230" s="390"/>
      <c r="BQ230" s="390"/>
      <c r="BR230" s="390"/>
      <c r="BS230" s="390"/>
      <c r="BT230" s="390"/>
      <c r="BU230" s="390"/>
      <c r="BV230" s="390"/>
      <c r="BW230" s="390"/>
      <c r="BX230" s="390"/>
      <c r="BY230" s="390"/>
      <c r="BZ230" s="390"/>
      <c r="CA230" s="390"/>
      <c r="CB230" s="390"/>
      <c r="CC230" s="390"/>
      <c r="CD230" s="390"/>
      <c r="CE230" s="390"/>
      <c r="CF230" s="390"/>
      <c r="CG230" s="390"/>
      <c r="CH230" s="390"/>
      <c r="CI230" s="390"/>
      <c r="CJ230" s="390"/>
      <c r="CK230" s="390"/>
      <c r="CL230" s="390"/>
      <c r="CM230" s="390"/>
      <c r="CN230" s="390"/>
      <c r="CO230" s="390"/>
      <c r="CP230" s="390"/>
      <c r="CQ230" s="390"/>
      <c r="CR230" s="390"/>
      <c r="CS230" s="390"/>
      <c r="CT230" s="390"/>
      <c r="CU230" s="390"/>
      <c r="CV230" s="390"/>
      <c r="CW230" s="390"/>
      <c r="CX230" s="390"/>
      <c r="CY230" s="390"/>
      <c r="CZ230" s="390"/>
      <c r="DA230" s="390"/>
      <c r="DB230" s="390"/>
      <c r="DC230" s="390"/>
      <c r="DD230" s="390"/>
      <c r="DE230" s="390"/>
      <c r="DF230" s="390"/>
      <c r="DG230" s="390"/>
      <c r="DH230" s="390"/>
      <c r="DI230" s="390"/>
      <c r="DJ230" s="390"/>
      <c r="DK230" s="390"/>
      <c r="DL230" s="390"/>
      <c r="DM230" s="390"/>
      <c r="DN230" s="390"/>
      <c r="DO230" s="390"/>
      <c r="DP230" s="390"/>
      <c r="DQ230" s="390"/>
      <c r="DR230" s="390"/>
      <c r="DS230" s="390"/>
      <c r="DT230" s="390"/>
      <c r="DU230" s="390"/>
      <c r="DV230" s="390"/>
      <c r="DW230" s="390"/>
      <c r="DX230" s="390"/>
      <c r="DY230" s="390"/>
      <c r="DZ230" s="390"/>
      <c r="EA230" s="390"/>
      <c r="EB230" s="390"/>
      <c r="EC230" s="390"/>
      <c r="ED230" s="390"/>
      <c r="EE230" s="390"/>
      <c r="EF230" s="390"/>
      <c r="EG230" s="390"/>
      <c r="EH230" s="390"/>
      <c r="EI230" s="390"/>
      <c r="EJ230" s="390"/>
      <c r="EK230" s="390"/>
      <c r="EL230" s="390"/>
      <c r="EM230" s="390"/>
      <c r="EN230" s="390"/>
      <c r="EO230" s="390"/>
      <c r="EP230" s="390"/>
      <c r="EQ230" s="390"/>
      <c r="ER230" s="390"/>
      <c r="ES230" s="390"/>
      <c r="ET230" s="390"/>
      <c r="EU230" s="390"/>
      <c r="EV230" s="390"/>
      <c r="EW230" s="390"/>
      <c r="EX230" s="390"/>
      <c r="EY230" s="390"/>
      <c r="EZ230" s="390"/>
      <c r="FA230" s="390"/>
      <c r="FB230" s="390"/>
      <c r="FC230" s="390"/>
      <c r="FD230" s="390"/>
      <c r="FE230" s="390"/>
      <c r="FF230" s="390"/>
      <c r="FG230" s="390"/>
      <c r="FH230" s="390"/>
      <c r="FI230" s="390"/>
      <c r="FJ230" s="390"/>
      <c r="FK230" s="390"/>
      <c r="FL230" s="390"/>
      <c r="FM230" s="390"/>
      <c r="FN230" s="390"/>
      <c r="FO230" s="390"/>
      <c r="FP230" s="390"/>
      <c r="FQ230" s="390"/>
      <c r="FR230" s="390"/>
      <c r="FS230" s="390"/>
      <c r="FT230" s="390"/>
      <c r="FU230" s="390"/>
      <c r="FV230" s="390"/>
      <c r="FW230" s="390"/>
      <c r="FX230" s="390"/>
      <c r="FY230" s="390"/>
      <c r="FZ230" s="390"/>
      <c r="GA230" s="390"/>
      <c r="GB230" s="390"/>
      <c r="GC230" s="390"/>
      <c r="GD230" s="390"/>
      <c r="GE230" s="390"/>
      <c r="GF230" s="390"/>
      <c r="GG230" s="390"/>
      <c r="GH230" s="390"/>
      <c r="GI230" s="390"/>
      <c r="GJ230" s="390"/>
      <c r="GK230" s="390"/>
      <c r="GL230" s="390"/>
      <c r="GM230" s="390"/>
      <c r="GN230" s="390"/>
      <c r="GO230" s="390"/>
      <c r="GP230" s="390"/>
      <c r="GQ230" s="390"/>
      <c r="GR230" s="390"/>
      <c r="GS230" s="390"/>
      <c r="GT230" s="390"/>
      <c r="GU230" s="390"/>
      <c r="GV230" s="390"/>
      <c r="GW230" s="390"/>
      <c r="GX230" s="390"/>
      <c r="GY230" s="390"/>
      <c r="GZ230" s="390"/>
      <c r="HA230" s="390"/>
      <c r="HB230" s="390"/>
      <c r="HC230" s="390"/>
      <c r="HD230" s="390"/>
      <c r="HE230" s="390"/>
      <c r="HF230" s="390"/>
      <c r="HG230" s="390"/>
      <c r="HH230" s="390"/>
      <c r="HI230" s="390"/>
      <c r="HJ230" s="390"/>
      <c r="HK230" s="390"/>
      <c r="HL230" s="390"/>
      <c r="HM230" s="390"/>
      <c r="HN230" s="390"/>
      <c r="HO230" s="390"/>
      <c r="HP230" s="390"/>
      <c r="HQ230" s="390"/>
      <c r="HR230" s="390"/>
      <c r="HS230" s="390"/>
      <c r="HT230" s="390"/>
      <c r="HU230" s="390"/>
      <c r="HV230" s="390"/>
      <c r="HW230" s="390"/>
      <c r="HX230" s="390"/>
      <c r="HY230" s="390"/>
      <c r="HZ230" s="390"/>
      <c r="IA230" s="390"/>
      <c r="IB230" s="390"/>
      <c r="IC230" s="390"/>
      <c r="ID230" s="390"/>
      <c r="IE230" s="390"/>
      <c r="IF230" s="390"/>
      <c r="IG230" s="390"/>
      <c r="IH230" s="390"/>
      <c r="II230" s="390"/>
      <c r="IJ230" s="390"/>
      <c r="IK230" s="390"/>
      <c r="IL230" s="390"/>
      <c r="IM230" s="390"/>
      <c r="IN230" s="390"/>
      <c r="IO230" s="390"/>
      <c r="IP230" s="390"/>
      <c r="IQ230" s="390"/>
      <c r="IR230" s="390"/>
      <c r="IS230" s="390"/>
      <c r="IT230" s="390"/>
      <c r="IU230" s="390"/>
      <c r="IV230" s="390"/>
    </row>
    <row r="231" spans="1:256" x14ac:dyDescent="0.2">
      <c r="A231" s="387" t="s">
        <v>153</v>
      </c>
      <c r="B231" s="387"/>
      <c r="C231" s="388"/>
      <c r="D231" s="387"/>
      <c r="E231" s="400"/>
      <c r="F231" s="400"/>
      <c r="G231" s="400"/>
      <c r="H231" s="389"/>
      <c r="I231" s="390"/>
      <c r="J231" s="390"/>
      <c r="K231" s="390"/>
      <c r="L231" s="390"/>
      <c r="M231" s="390"/>
      <c r="N231" s="390"/>
      <c r="O231" s="390"/>
      <c r="P231" s="390"/>
      <c r="Q231" s="390"/>
      <c r="R231" s="390"/>
      <c r="S231" s="390"/>
      <c r="T231" s="390"/>
      <c r="U231" s="390"/>
      <c r="V231" s="390"/>
      <c r="W231" s="390"/>
      <c r="X231" s="390"/>
      <c r="Y231" s="390"/>
      <c r="Z231" s="390"/>
      <c r="AA231" s="390"/>
      <c r="AB231" s="390"/>
      <c r="AC231" s="390"/>
      <c r="AD231" s="390"/>
      <c r="AE231" s="390"/>
      <c r="AF231" s="390"/>
      <c r="AG231" s="390"/>
      <c r="AH231" s="390"/>
      <c r="AI231" s="390"/>
      <c r="AJ231" s="390"/>
      <c r="AK231" s="390"/>
      <c r="AL231" s="390"/>
      <c r="AM231" s="390"/>
      <c r="AN231" s="390"/>
      <c r="AO231" s="390"/>
      <c r="AP231" s="390"/>
      <c r="AQ231" s="390"/>
      <c r="AR231" s="390"/>
      <c r="AS231" s="390"/>
      <c r="AT231" s="390"/>
      <c r="AU231" s="390"/>
      <c r="AV231" s="390"/>
      <c r="AW231" s="390"/>
      <c r="AX231" s="390"/>
      <c r="AY231" s="390"/>
      <c r="AZ231" s="390"/>
      <c r="BA231" s="390"/>
      <c r="BB231" s="390"/>
      <c r="BC231" s="390"/>
      <c r="BD231" s="390"/>
      <c r="BE231" s="390"/>
      <c r="BF231" s="390"/>
      <c r="BG231" s="390"/>
      <c r="BH231" s="390"/>
      <c r="BI231" s="390"/>
      <c r="BJ231" s="390"/>
      <c r="BK231" s="390"/>
      <c r="BL231" s="390"/>
      <c r="BM231" s="390"/>
      <c r="BN231" s="390"/>
      <c r="BO231" s="390"/>
      <c r="BP231" s="390"/>
      <c r="BQ231" s="390"/>
      <c r="BR231" s="390"/>
      <c r="BS231" s="390"/>
      <c r="BT231" s="390"/>
      <c r="BU231" s="390"/>
      <c r="BV231" s="390"/>
      <c r="BW231" s="390"/>
      <c r="BX231" s="390"/>
      <c r="BY231" s="390"/>
      <c r="BZ231" s="390"/>
      <c r="CA231" s="390"/>
      <c r="CB231" s="390"/>
      <c r="CC231" s="390"/>
      <c r="CD231" s="390"/>
      <c r="CE231" s="390"/>
      <c r="CF231" s="390"/>
      <c r="CG231" s="390"/>
      <c r="CH231" s="390"/>
      <c r="CI231" s="390"/>
      <c r="CJ231" s="390"/>
      <c r="CK231" s="390"/>
      <c r="CL231" s="390"/>
      <c r="CM231" s="390"/>
      <c r="CN231" s="390"/>
      <c r="CO231" s="390"/>
      <c r="CP231" s="390"/>
      <c r="CQ231" s="390"/>
      <c r="CR231" s="390"/>
      <c r="CS231" s="390"/>
      <c r="CT231" s="390"/>
      <c r="CU231" s="390"/>
      <c r="CV231" s="390"/>
      <c r="CW231" s="390"/>
      <c r="CX231" s="390"/>
      <c r="CY231" s="390"/>
      <c r="CZ231" s="390"/>
      <c r="DA231" s="390"/>
      <c r="DB231" s="390"/>
      <c r="DC231" s="390"/>
      <c r="DD231" s="390"/>
      <c r="DE231" s="390"/>
      <c r="DF231" s="390"/>
      <c r="DG231" s="390"/>
      <c r="DH231" s="390"/>
      <c r="DI231" s="390"/>
      <c r="DJ231" s="390"/>
      <c r="DK231" s="390"/>
      <c r="DL231" s="390"/>
      <c r="DM231" s="390"/>
      <c r="DN231" s="390"/>
      <c r="DO231" s="390"/>
      <c r="DP231" s="390"/>
      <c r="DQ231" s="390"/>
      <c r="DR231" s="390"/>
      <c r="DS231" s="390"/>
      <c r="DT231" s="390"/>
      <c r="DU231" s="390"/>
      <c r="DV231" s="390"/>
      <c r="DW231" s="390"/>
      <c r="DX231" s="390"/>
      <c r="DY231" s="390"/>
      <c r="DZ231" s="390"/>
      <c r="EA231" s="390"/>
      <c r="EB231" s="390"/>
      <c r="EC231" s="390"/>
      <c r="ED231" s="390"/>
      <c r="EE231" s="390"/>
      <c r="EF231" s="390"/>
      <c r="EG231" s="390"/>
      <c r="EH231" s="390"/>
      <c r="EI231" s="390"/>
      <c r="EJ231" s="390"/>
      <c r="EK231" s="390"/>
      <c r="EL231" s="390"/>
      <c r="EM231" s="390"/>
      <c r="EN231" s="390"/>
      <c r="EO231" s="390"/>
      <c r="EP231" s="390"/>
      <c r="EQ231" s="390"/>
      <c r="ER231" s="390"/>
      <c r="ES231" s="390"/>
      <c r="ET231" s="390"/>
      <c r="EU231" s="390"/>
      <c r="EV231" s="390"/>
      <c r="EW231" s="390"/>
      <c r="EX231" s="390"/>
      <c r="EY231" s="390"/>
      <c r="EZ231" s="390"/>
      <c r="FA231" s="390"/>
      <c r="FB231" s="390"/>
      <c r="FC231" s="390"/>
      <c r="FD231" s="390"/>
      <c r="FE231" s="390"/>
      <c r="FF231" s="390"/>
      <c r="FG231" s="390"/>
      <c r="FH231" s="390"/>
      <c r="FI231" s="390"/>
      <c r="FJ231" s="390"/>
      <c r="FK231" s="390"/>
      <c r="FL231" s="390"/>
      <c r="FM231" s="390"/>
      <c r="FN231" s="390"/>
      <c r="FO231" s="390"/>
      <c r="FP231" s="390"/>
      <c r="FQ231" s="390"/>
      <c r="FR231" s="390"/>
      <c r="FS231" s="390"/>
      <c r="FT231" s="390"/>
      <c r="FU231" s="390"/>
      <c r="FV231" s="390"/>
      <c r="FW231" s="390"/>
      <c r="FX231" s="390"/>
      <c r="FY231" s="390"/>
      <c r="FZ231" s="390"/>
      <c r="GA231" s="390"/>
      <c r="GB231" s="390"/>
      <c r="GC231" s="390"/>
      <c r="GD231" s="390"/>
      <c r="GE231" s="390"/>
      <c r="GF231" s="390"/>
      <c r="GG231" s="390"/>
      <c r="GH231" s="390"/>
      <c r="GI231" s="390"/>
      <c r="GJ231" s="390"/>
      <c r="GK231" s="390"/>
      <c r="GL231" s="390"/>
      <c r="GM231" s="390"/>
      <c r="GN231" s="390"/>
      <c r="GO231" s="390"/>
      <c r="GP231" s="390"/>
      <c r="GQ231" s="390"/>
      <c r="GR231" s="390"/>
      <c r="GS231" s="390"/>
      <c r="GT231" s="390"/>
      <c r="GU231" s="390"/>
      <c r="GV231" s="390"/>
      <c r="GW231" s="390"/>
      <c r="GX231" s="390"/>
      <c r="GY231" s="390"/>
      <c r="GZ231" s="390"/>
      <c r="HA231" s="390"/>
      <c r="HB231" s="390"/>
      <c r="HC231" s="390"/>
      <c r="HD231" s="390"/>
      <c r="HE231" s="390"/>
      <c r="HF231" s="390"/>
      <c r="HG231" s="390"/>
      <c r="HH231" s="390"/>
      <c r="HI231" s="390"/>
      <c r="HJ231" s="390"/>
      <c r="HK231" s="390"/>
      <c r="HL231" s="390"/>
      <c r="HM231" s="390"/>
      <c r="HN231" s="390"/>
      <c r="HO231" s="390"/>
      <c r="HP231" s="390"/>
      <c r="HQ231" s="390"/>
      <c r="HR231" s="390"/>
      <c r="HS231" s="390"/>
      <c r="HT231" s="390"/>
      <c r="HU231" s="390"/>
      <c r="HV231" s="390"/>
      <c r="HW231" s="390"/>
      <c r="HX231" s="390"/>
      <c r="HY231" s="390"/>
      <c r="HZ231" s="390"/>
      <c r="IA231" s="390"/>
      <c r="IB231" s="390"/>
      <c r="IC231" s="390"/>
      <c r="ID231" s="390"/>
      <c r="IE231" s="390"/>
      <c r="IF231" s="390"/>
      <c r="IG231" s="390"/>
      <c r="IH231" s="390"/>
      <c r="II231" s="390"/>
      <c r="IJ231" s="390"/>
      <c r="IK231" s="390"/>
      <c r="IL231" s="390"/>
      <c r="IM231" s="390"/>
      <c r="IN231" s="390"/>
      <c r="IO231" s="390"/>
      <c r="IP231" s="390"/>
      <c r="IQ231" s="390"/>
      <c r="IR231" s="390"/>
      <c r="IS231" s="390"/>
      <c r="IT231" s="390"/>
      <c r="IU231" s="390"/>
      <c r="IV231" s="390"/>
    </row>
    <row r="232" spans="1:256" x14ac:dyDescent="0.2">
      <c r="A232" s="416"/>
      <c r="B232" s="417"/>
      <c r="C232" s="418"/>
      <c r="D232" s="453"/>
      <c r="E232" s="432">
        <f>+B232*D232</f>
        <v>0</v>
      </c>
      <c r="F232" s="435"/>
      <c r="G232" s="438">
        <f t="shared" ref="G232:G260" si="17">E232-F232</f>
        <v>0</v>
      </c>
      <c r="H232" s="446"/>
    </row>
    <row r="233" spans="1:256" x14ac:dyDescent="0.2">
      <c r="A233" s="421"/>
      <c r="B233" s="391"/>
      <c r="C233" s="392"/>
      <c r="D233" s="426"/>
      <c r="E233" s="433">
        <f t="shared" ref="E233:E258" si="18">+B233*D233</f>
        <v>0</v>
      </c>
      <c r="F233" s="436"/>
      <c r="G233" s="439">
        <f t="shared" si="17"/>
        <v>0</v>
      </c>
      <c r="H233" s="444"/>
    </row>
    <row r="234" spans="1:256" x14ac:dyDescent="0.2">
      <c r="A234" s="421"/>
      <c r="B234" s="391"/>
      <c r="C234" s="392"/>
      <c r="D234" s="426"/>
      <c r="E234" s="433">
        <f t="shared" si="18"/>
        <v>0</v>
      </c>
      <c r="F234" s="436"/>
      <c r="G234" s="439">
        <f t="shared" si="17"/>
        <v>0</v>
      </c>
      <c r="H234" s="444"/>
    </row>
    <row r="235" spans="1:256" x14ac:dyDescent="0.2">
      <c r="A235" s="421"/>
      <c r="B235" s="391"/>
      <c r="C235" s="392"/>
      <c r="D235" s="426"/>
      <c r="E235" s="433">
        <f t="shared" si="18"/>
        <v>0</v>
      </c>
      <c r="F235" s="436"/>
      <c r="G235" s="439">
        <f t="shared" si="17"/>
        <v>0</v>
      </c>
      <c r="H235" s="444"/>
    </row>
    <row r="236" spans="1:256" x14ac:dyDescent="0.2">
      <c r="A236" s="421"/>
      <c r="B236" s="391"/>
      <c r="C236" s="392"/>
      <c r="D236" s="426"/>
      <c r="E236" s="433">
        <f t="shared" si="18"/>
        <v>0</v>
      </c>
      <c r="F236" s="436"/>
      <c r="G236" s="439">
        <f t="shared" si="17"/>
        <v>0</v>
      </c>
      <c r="H236" s="444"/>
    </row>
    <row r="237" spans="1:256" x14ac:dyDescent="0.2">
      <c r="A237" s="421"/>
      <c r="B237" s="391"/>
      <c r="C237" s="392"/>
      <c r="D237" s="426"/>
      <c r="E237" s="433">
        <f t="shared" si="18"/>
        <v>0</v>
      </c>
      <c r="F237" s="436"/>
      <c r="G237" s="439">
        <f t="shared" si="17"/>
        <v>0</v>
      </c>
      <c r="H237" s="444"/>
    </row>
    <row r="238" spans="1:256" x14ac:dyDescent="0.2">
      <c r="A238" s="421"/>
      <c r="B238" s="391"/>
      <c r="C238" s="392"/>
      <c r="D238" s="426"/>
      <c r="E238" s="433">
        <f t="shared" si="18"/>
        <v>0</v>
      </c>
      <c r="F238" s="436"/>
      <c r="G238" s="439">
        <f t="shared" si="17"/>
        <v>0</v>
      </c>
      <c r="H238" s="444"/>
    </row>
    <row r="239" spans="1:256" x14ac:dyDescent="0.2">
      <c r="A239" s="421"/>
      <c r="B239" s="391"/>
      <c r="C239" s="392"/>
      <c r="D239" s="426"/>
      <c r="E239" s="433">
        <f t="shared" si="18"/>
        <v>0</v>
      </c>
      <c r="F239" s="436"/>
      <c r="G239" s="439">
        <f t="shared" si="17"/>
        <v>0</v>
      </c>
      <c r="H239" s="444"/>
    </row>
    <row r="240" spans="1:256" x14ac:dyDescent="0.2">
      <c r="A240" s="421"/>
      <c r="B240" s="391"/>
      <c r="C240" s="392"/>
      <c r="D240" s="426"/>
      <c r="E240" s="433">
        <f t="shared" si="18"/>
        <v>0</v>
      </c>
      <c r="F240" s="436"/>
      <c r="G240" s="439">
        <f t="shared" si="17"/>
        <v>0</v>
      </c>
      <c r="H240" s="444"/>
    </row>
    <row r="241" spans="1:8" x14ac:dyDescent="0.2">
      <c r="A241" s="421"/>
      <c r="B241" s="391"/>
      <c r="C241" s="392"/>
      <c r="D241" s="426"/>
      <c r="E241" s="433">
        <f t="shared" si="18"/>
        <v>0</v>
      </c>
      <c r="F241" s="436"/>
      <c r="G241" s="439">
        <f t="shared" si="17"/>
        <v>0</v>
      </c>
      <c r="H241" s="444"/>
    </row>
    <row r="242" spans="1:8" x14ac:dyDescent="0.2">
      <c r="A242" s="421"/>
      <c r="B242" s="391"/>
      <c r="C242" s="392"/>
      <c r="D242" s="426"/>
      <c r="E242" s="433">
        <f t="shared" si="18"/>
        <v>0</v>
      </c>
      <c r="F242" s="436"/>
      <c r="G242" s="439">
        <f t="shared" si="17"/>
        <v>0</v>
      </c>
      <c r="H242" s="444"/>
    </row>
    <row r="243" spans="1:8" x14ac:dyDescent="0.2">
      <c r="A243" s="421"/>
      <c r="B243" s="391"/>
      <c r="C243" s="392"/>
      <c r="D243" s="426"/>
      <c r="E243" s="433">
        <f t="shared" si="18"/>
        <v>0</v>
      </c>
      <c r="F243" s="436"/>
      <c r="G243" s="439">
        <f t="shared" si="17"/>
        <v>0</v>
      </c>
      <c r="H243" s="444"/>
    </row>
    <row r="244" spans="1:8" x14ac:dyDescent="0.2">
      <c r="A244" s="421"/>
      <c r="B244" s="391"/>
      <c r="C244" s="392"/>
      <c r="D244" s="426"/>
      <c r="E244" s="433">
        <f t="shared" si="18"/>
        <v>0</v>
      </c>
      <c r="F244" s="436"/>
      <c r="G244" s="439">
        <f t="shared" si="17"/>
        <v>0</v>
      </c>
      <c r="H244" s="444"/>
    </row>
    <row r="245" spans="1:8" x14ac:dyDescent="0.2">
      <c r="A245" s="421"/>
      <c r="B245" s="391"/>
      <c r="C245" s="392"/>
      <c r="D245" s="426"/>
      <c r="E245" s="433">
        <f t="shared" si="18"/>
        <v>0</v>
      </c>
      <c r="F245" s="436"/>
      <c r="G245" s="439">
        <f t="shared" si="17"/>
        <v>0</v>
      </c>
      <c r="H245" s="444"/>
    </row>
    <row r="246" spans="1:8" x14ac:dyDescent="0.2">
      <c r="A246" s="421"/>
      <c r="B246" s="391"/>
      <c r="C246" s="392"/>
      <c r="D246" s="426"/>
      <c r="E246" s="433">
        <f t="shared" si="18"/>
        <v>0</v>
      </c>
      <c r="F246" s="436"/>
      <c r="G246" s="439">
        <f t="shared" si="17"/>
        <v>0</v>
      </c>
      <c r="H246" s="444"/>
    </row>
    <row r="247" spans="1:8" x14ac:dyDescent="0.2">
      <c r="A247" s="421"/>
      <c r="B247" s="391"/>
      <c r="C247" s="392"/>
      <c r="D247" s="426"/>
      <c r="E247" s="433">
        <f t="shared" si="18"/>
        <v>0</v>
      </c>
      <c r="F247" s="436"/>
      <c r="G247" s="439">
        <f t="shared" si="17"/>
        <v>0</v>
      </c>
      <c r="H247" s="444"/>
    </row>
    <row r="248" spans="1:8" x14ac:dyDescent="0.2">
      <c r="A248" s="423"/>
      <c r="B248" s="398"/>
      <c r="C248" s="399"/>
      <c r="D248" s="427"/>
      <c r="E248" s="433">
        <f t="shared" si="18"/>
        <v>0</v>
      </c>
      <c r="F248" s="436"/>
      <c r="G248" s="439">
        <f t="shared" si="17"/>
        <v>0</v>
      </c>
      <c r="H248" s="444"/>
    </row>
    <row r="249" spans="1:8" x14ac:dyDescent="0.2">
      <c r="A249" s="423"/>
      <c r="B249" s="398"/>
      <c r="C249" s="399"/>
      <c r="D249" s="427"/>
      <c r="E249" s="433">
        <f t="shared" si="18"/>
        <v>0</v>
      </c>
      <c r="F249" s="436"/>
      <c r="G249" s="439">
        <f t="shared" si="17"/>
        <v>0</v>
      </c>
      <c r="H249" s="444"/>
    </row>
    <row r="250" spans="1:8" x14ac:dyDescent="0.2">
      <c r="A250" s="423"/>
      <c r="B250" s="398"/>
      <c r="C250" s="399"/>
      <c r="D250" s="427"/>
      <c r="E250" s="433">
        <f t="shared" si="18"/>
        <v>0</v>
      </c>
      <c r="F250" s="436"/>
      <c r="G250" s="439">
        <f t="shared" si="17"/>
        <v>0</v>
      </c>
      <c r="H250" s="444"/>
    </row>
    <row r="251" spans="1:8" x14ac:dyDescent="0.2">
      <c r="A251" s="423"/>
      <c r="B251" s="398"/>
      <c r="C251" s="399"/>
      <c r="D251" s="427"/>
      <c r="E251" s="433">
        <f t="shared" si="18"/>
        <v>0</v>
      </c>
      <c r="F251" s="436"/>
      <c r="G251" s="439">
        <f t="shared" si="17"/>
        <v>0</v>
      </c>
      <c r="H251" s="444"/>
    </row>
    <row r="252" spans="1:8" x14ac:dyDescent="0.2">
      <c r="A252" s="423"/>
      <c r="B252" s="398"/>
      <c r="C252" s="399"/>
      <c r="D252" s="427"/>
      <c r="E252" s="433">
        <f t="shared" si="18"/>
        <v>0</v>
      </c>
      <c r="F252" s="436"/>
      <c r="G252" s="439">
        <f t="shared" si="17"/>
        <v>0</v>
      </c>
      <c r="H252" s="444"/>
    </row>
    <row r="253" spans="1:8" x14ac:dyDescent="0.2">
      <c r="A253" s="423"/>
      <c r="B253" s="398"/>
      <c r="C253" s="399"/>
      <c r="D253" s="427"/>
      <c r="E253" s="433">
        <f t="shared" si="18"/>
        <v>0</v>
      </c>
      <c r="F253" s="436"/>
      <c r="G253" s="439">
        <f t="shared" si="17"/>
        <v>0</v>
      </c>
      <c r="H253" s="444"/>
    </row>
    <row r="254" spans="1:8" x14ac:dyDescent="0.2">
      <c r="A254" s="423"/>
      <c r="B254" s="398"/>
      <c r="C254" s="399"/>
      <c r="D254" s="427"/>
      <c r="E254" s="433">
        <f t="shared" si="18"/>
        <v>0</v>
      </c>
      <c r="F254" s="436"/>
      <c r="G254" s="439">
        <f t="shared" si="17"/>
        <v>0</v>
      </c>
      <c r="H254" s="444"/>
    </row>
    <row r="255" spans="1:8" x14ac:dyDescent="0.2">
      <c r="A255" s="423"/>
      <c r="B255" s="398"/>
      <c r="C255" s="399"/>
      <c r="D255" s="427"/>
      <c r="E255" s="433">
        <f t="shared" si="18"/>
        <v>0</v>
      </c>
      <c r="F255" s="436"/>
      <c r="G255" s="439">
        <f t="shared" si="17"/>
        <v>0</v>
      </c>
      <c r="H255" s="444"/>
    </row>
    <row r="256" spans="1:8" x14ac:dyDescent="0.2">
      <c r="A256" s="423"/>
      <c r="B256" s="398"/>
      <c r="C256" s="399"/>
      <c r="D256" s="427"/>
      <c r="E256" s="433">
        <f t="shared" si="18"/>
        <v>0</v>
      </c>
      <c r="F256" s="436"/>
      <c r="G256" s="439">
        <f t="shared" si="17"/>
        <v>0</v>
      </c>
      <c r="H256" s="444"/>
    </row>
    <row r="257" spans="1:256" x14ac:dyDescent="0.2">
      <c r="A257" s="423"/>
      <c r="B257" s="398"/>
      <c r="C257" s="399"/>
      <c r="D257" s="427"/>
      <c r="E257" s="433">
        <f t="shared" si="18"/>
        <v>0</v>
      </c>
      <c r="F257" s="436"/>
      <c r="G257" s="439">
        <f t="shared" si="17"/>
        <v>0</v>
      </c>
      <c r="H257" s="444"/>
    </row>
    <row r="258" spans="1:256" x14ac:dyDescent="0.2">
      <c r="A258" s="423"/>
      <c r="B258" s="398"/>
      <c r="C258" s="399"/>
      <c r="D258" s="427"/>
      <c r="E258" s="433">
        <f t="shared" si="18"/>
        <v>0</v>
      </c>
      <c r="F258" s="436"/>
      <c r="G258" s="439">
        <f t="shared" si="17"/>
        <v>0</v>
      </c>
      <c r="H258" s="444"/>
    </row>
    <row r="259" spans="1:256" x14ac:dyDescent="0.2">
      <c r="A259" s="423"/>
      <c r="B259" s="398"/>
      <c r="C259" s="399"/>
      <c r="D259" s="427"/>
      <c r="E259" s="433">
        <f>+B259*D259</f>
        <v>0</v>
      </c>
      <c r="F259" s="436"/>
      <c r="G259" s="439">
        <f t="shared" si="17"/>
        <v>0</v>
      </c>
      <c r="H259" s="444"/>
    </row>
    <row r="260" spans="1:256" x14ac:dyDescent="0.2">
      <c r="A260" s="428"/>
      <c r="B260" s="429"/>
      <c r="C260" s="430"/>
      <c r="D260" s="431"/>
      <c r="E260" s="434">
        <f>+B260*D260</f>
        <v>0</v>
      </c>
      <c r="F260" s="437"/>
      <c r="G260" s="440">
        <f t="shared" si="17"/>
        <v>0</v>
      </c>
      <c r="H260" s="445"/>
    </row>
    <row r="261" spans="1:256" ht="15" customHeight="1" x14ac:dyDescent="0.2">
      <c r="A261" s="677" t="s">
        <v>146</v>
      </c>
      <c r="B261" s="678"/>
      <c r="C261" s="678"/>
      <c r="D261" s="678"/>
      <c r="E261" s="441">
        <f>SUM(E232:E260)</f>
        <v>0</v>
      </c>
      <c r="F261" s="441">
        <f>SUM(F232:F260)</f>
        <v>0</v>
      </c>
      <c r="G261" s="441">
        <f>SUM(G232:G260)</f>
        <v>0</v>
      </c>
      <c r="H261" s="448"/>
      <c r="I261" s="390"/>
      <c r="J261" s="390"/>
      <c r="K261" s="390"/>
      <c r="L261" s="390"/>
      <c r="M261" s="390"/>
      <c r="N261" s="390"/>
      <c r="O261" s="390"/>
      <c r="P261" s="390"/>
      <c r="Q261" s="390"/>
      <c r="R261" s="390"/>
      <c r="S261" s="390"/>
      <c r="T261" s="390"/>
      <c r="U261" s="390"/>
      <c r="V261" s="390"/>
      <c r="W261" s="390"/>
      <c r="X261" s="390"/>
      <c r="Y261" s="390"/>
      <c r="Z261" s="390"/>
      <c r="AA261" s="390"/>
      <c r="AB261" s="390"/>
      <c r="AC261" s="390"/>
      <c r="AD261" s="390"/>
      <c r="AE261" s="390"/>
      <c r="AF261" s="390"/>
      <c r="AG261" s="390"/>
      <c r="AH261" s="390"/>
      <c r="AI261" s="390"/>
      <c r="AJ261" s="390"/>
      <c r="AK261" s="390"/>
      <c r="AL261" s="390"/>
      <c r="AM261" s="390"/>
      <c r="AN261" s="390"/>
      <c r="AO261" s="390"/>
      <c r="AP261" s="390"/>
      <c r="AQ261" s="390"/>
      <c r="AR261" s="390"/>
      <c r="AS261" s="390"/>
      <c r="AT261" s="390"/>
      <c r="AU261" s="390"/>
      <c r="AV261" s="390"/>
      <c r="AW261" s="390"/>
      <c r="AX261" s="390"/>
      <c r="AY261" s="390"/>
      <c r="AZ261" s="390"/>
      <c r="BA261" s="390"/>
      <c r="BB261" s="390"/>
      <c r="BC261" s="390"/>
      <c r="BD261" s="390"/>
      <c r="BE261" s="390"/>
      <c r="BF261" s="390"/>
      <c r="BG261" s="390"/>
      <c r="BH261" s="390"/>
      <c r="BI261" s="390"/>
      <c r="BJ261" s="390"/>
      <c r="BK261" s="390"/>
      <c r="BL261" s="390"/>
      <c r="BM261" s="390"/>
      <c r="BN261" s="390"/>
      <c r="BO261" s="390"/>
      <c r="BP261" s="390"/>
      <c r="BQ261" s="390"/>
      <c r="BR261" s="390"/>
      <c r="BS261" s="390"/>
      <c r="BT261" s="390"/>
      <c r="BU261" s="390"/>
      <c r="BV261" s="390"/>
      <c r="BW261" s="390"/>
      <c r="BX261" s="390"/>
      <c r="BY261" s="390"/>
      <c r="BZ261" s="390"/>
      <c r="CA261" s="390"/>
      <c r="CB261" s="390"/>
      <c r="CC261" s="390"/>
      <c r="CD261" s="390"/>
      <c r="CE261" s="390"/>
      <c r="CF261" s="390"/>
      <c r="CG261" s="390"/>
      <c r="CH261" s="390"/>
      <c r="CI261" s="390"/>
      <c r="CJ261" s="390"/>
      <c r="CK261" s="390"/>
      <c r="CL261" s="390"/>
      <c r="CM261" s="390"/>
      <c r="CN261" s="390"/>
      <c r="CO261" s="390"/>
      <c r="CP261" s="390"/>
      <c r="CQ261" s="390"/>
      <c r="CR261" s="390"/>
      <c r="CS261" s="390"/>
      <c r="CT261" s="390"/>
      <c r="CU261" s="390"/>
      <c r="CV261" s="390"/>
      <c r="CW261" s="390"/>
      <c r="CX261" s="390"/>
      <c r="CY261" s="390"/>
      <c r="CZ261" s="390"/>
      <c r="DA261" s="390"/>
      <c r="DB261" s="390"/>
      <c r="DC261" s="390"/>
      <c r="DD261" s="390"/>
      <c r="DE261" s="390"/>
      <c r="DF261" s="390"/>
      <c r="DG261" s="390"/>
      <c r="DH261" s="390"/>
      <c r="DI261" s="390"/>
      <c r="DJ261" s="390"/>
      <c r="DK261" s="390"/>
      <c r="DL261" s="390"/>
      <c r="DM261" s="390"/>
      <c r="DN261" s="390"/>
      <c r="DO261" s="390"/>
      <c r="DP261" s="390"/>
      <c r="DQ261" s="390"/>
      <c r="DR261" s="390"/>
      <c r="DS261" s="390"/>
      <c r="DT261" s="390"/>
      <c r="DU261" s="390"/>
      <c r="DV261" s="390"/>
      <c r="DW261" s="390"/>
      <c r="DX261" s="390"/>
      <c r="DY261" s="390"/>
      <c r="DZ261" s="390"/>
      <c r="EA261" s="390"/>
      <c r="EB261" s="390"/>
      <c r="EC261" s="390"/>
      <c r="ED261" s="390"/>
      <c r="EE261" s="390"/>
      <c r="EF261" s="390"/>
      <c r="EG261" s="390"/>
      <c r="EH261" s="390"/>
      <c r="EI261" s="390"/>
      <c r="EJ261" s="390"/>
      <c r="EK261" s="390"/>
      <c r="EL261" s="390"/>
      <c r="EM261" s="390"/>
      <c r="EN261" s="390"/>
      <c r="EO261" s="390"/>
      <c r="EP261" s="390"/>
      <c r="EQ261" s="390"/>
      <c r="ER261" s="390"/>
      <c r="ES261" s="390"/>
      <c r="ET261" s="390"/>
      <c r="EU261" s="390"/>
      <c r="EV261" s="390"/>
      <c r="EW261" s="390"/>
      <c r="EX261" s="390"/>
      <c r="EY261" s="390"/>
      <c r="EZ261" s="390"/>
      <c r="FA261" s="390"/>
      <c r="FB261" s="390"/>
      <c r="FC261" s="390"/>
      <c r="FD261" s="390"/>
      <c r="FE261" s="390"/>
      <c r="FF261" s="390"/>
      <c r="FG261" s="390"/>
      <c r="FH261" s="390"/>
      <c r="FI261" s="390"/>
      <c r="FJ261" s="390"/>
      <c r="FK261" s="390"/>
      <c r="FL261" s="390"/>
      <c r="FM261" s="390"/>
      <c r="FN261" s="390"/>
      <c r="FO261" s="390"/>
      <c r="FP261" s="390"/>
      <c r="FQ261" s="390"/>
      <c r="FR261" s="390"/>
      <c r="FS261" s="390"/>
      <c r="FT261" s="390"/>
      <c r="FU261" s="390"/>
      <c r="FV261" s="390"/>
      <c r="FW261" s="390"/>
      <c r="FX261" s="390"/>
      <c r="FY261" s="390"/>
      <c r="FZ261" s="390"/>
      <c r="GA261" s="390"/>
      <c r="GB261" s="390"/>
      <c r="GC261" s="390"/>
      <c r="GD261" s="390"/>
      <c r="GE261" s="390"/>
      <c r="GF261" s="390"/>
      <c r="GG261" s="390"/>
      <c r="GH261" s="390"/>
      <c r="GI261" s="390"/>
      <c r="GJ261" s="390"/>
      <c r="GK261" s="390"/>
      <c r="GL261" s="390"/>
      <c r="GM261" s="390"/>
      <c r="GN261" s="390"/>
      <c r="GO261" s="390"/>
      <c r="GP261" s="390"/>
      <c r="GQ261" s="390"/>
      <c r="GR261" s="390"/>
      <c r="GS261" s="390"/>
      <c r="GT261" s="390"/>
      <c r="GU261" s="390"/>
      <c r="GV261" s="390"/>
      <c r="GW261" s="390"/>
      <c r="GX261" s="390"/>
      <c r="GY261" s="390"/>
      <c r="GZ261" s="390"/>
      <c r="HA261" s="390"/>
      <c r="HB261" s="390"/>
      <c r="HC261" s="390"/>
      <c r="HD261" s="390"/>
      <c r="HE261" s="390"/>
      <c r="HF261" s="390"/>
      <c r="HG261" s="390"/>
      <c r="HH261" s="390"/>
      <c r="HI261" s="390"/>
      <c r="HJ261" s="390"/>
      <c r="HK261" s="390"/>
      <c r="HL261" s="390"/>
      <c r="HM261" s="390"/>
      <c r="HN261" s="390"/>
      <c r="HO261" s="390"/>
      <c r="HP261" s="390"/>
      <c r="HQ261" s="390"/>
      <c r="HR261" s="390"/>
      <c r="HS261" s="390"/>
      <c r="HT261" s="390"/>
      <c r="HU261" s="390"/>
      <c r="HV261" s="390"/>
      <c r="HW261" s="390"/>
      <c r="HX261" s="390"/>
      <c r="HY261" s="390"/>
      <c r="HZ261" s="390"/>
      <c r="IA261" s="390"/>
      <c r="IB261" s="390"/>
      <c r="IC261" s="390"/>
      <c r="ID261" s="390"/>
      <c r="IE261" s="390"/>
      <c r="IF261" s="390"/>
      <c r="IG261" s="390"/>
      <c r="IH261" s="390"/>
      <c r="II261" s="390"/>
      <c r="IJ261" s="390"/>
      <c r="IK261" s="390"/>
      <c r="IL261" s="390"/>
      <c r="IM261" s="390"/>
      <c r="IN261" s="390"/>
      <c r="IO261" s="390"/>
      <c r="IP261" s="390"/>
      <c r="IQ261" s="390"/>
      <c r="IR261" s="390"/>
      <c r="IS261" s="390"/>
      <c r="IT261" s="390"/>
      <c r="IU261" s="390"/>
      <c r="IV261" s="390"/>
    </row>
    <row r="262" spans="1:256" x14ac:dyDescent="0.2">
      <c r="A262" s="387" t="s">
        <v>154</v>
      </c>
      <c r="B262" s="387"/>
      <c r="C262" s="388"/>
      <c r="D262" s="387"/>
      <c r="E262" s="400"/>
      <c r="F262" s="400"/>
      <c r="G262" s="394"/>
      <c r="H262" s="389"/>
      <c r="I262" s="390"/>
      <c r="J262" s="390"/>
      <c r="K262" s="390"/>
      <c r="L262" s="390"/>
      <c r="M262" s="390"/>
      <c r="N262" s="390"/>
      <c r="O262" s="390"/>
      <c r="P262" s="390"/>
      <c r="Q262" s="390"/>
      <c r="R262" s="390"/>
      <c r="S262" s="390"/>
      <c r="T262" s="390"/>
      <c r="U262" s="390"/>
      <c r="V262" s="390"/>
      <c r="W262" s="390"/>
      <c r="X262" s="390"/>
      <c r="Y262" s="390"/>
      <c r="Z262" s="390"/>
      <c r="AA262" s="390"/>
      <c r="AB262" s="390"/>
      <c r="AC262" s="390"/>
      <c r="AD262" s="390"/>
      <c r="AE262" s="390"/>
      <c r="AF262" s="390"/>
      <c r="AG262" s="390"/>
      <c r="AH262" s="390"/>
      <c r="AI262" s="390"/>
      <c r="AJ262" s="390"/>
      <c r="AK262" s="390"/>
      <c r="AL262" s="390"/>
      <c r="AM262" s="390"/>
      <c r="AN262" s="390"/>
      <c r="AO262" s="390"/>
      <c r="AP262" s="390"/>
      <c r="AQ262" s="390"/>
      <c r="AR262" s="390"/>
      <c r="AS262" s="390"/>
      <c r="AT262" s="390"/>
      <c r="AU262" s="390"/>
      <c r="AV262" s="390"/>
      <c r="AW262" s="390"/>
      <c r="AX262" s="390"/>
      <c r="AY262" s="390"/>
      <c r="AZ262" s="390"/>
      <c r="BA262" s="390"/>
      <c r="BB262" s="390"/>
      <c r="BC262" s="390"/>
      <c r="BD262" s="390"/>
      <c r="BE262" s="390"/>
      <c r="BF262" s="390"/>
      <c r="BG262" s="390"/>
      <c r="BH262" s="390"/>
      <c r="BI262" s="390"/>
      <c r="BJ262" s="390"/>
      <c r="BK262" s="390"/>
      <c r="BL262" s="390"/>
      <c r="BM262" s="390"/>
      <c r="BN262" s="390"/>
      <c r="BO262" s="390"/>
      <c r="BP262" s="390"/>
      <c r="BQ262" s="390"/>
      <c r="BR262" s="390"/>
      <c r="BS262" s="390"/>
      <c r="BT262" s="390"/>
      <c r="BU262" s="390"/>
      <c r="BV262" s="390"/>
      <c r="BW262" s="390"/>
      <c r="BX262" s="390"/>
      <c r="BY262" s="390"/>
      <c r="BZ262" s="390"/>
      <c r="CA262" s="390"/>
      <c r="CB262" s="390"/>
      <c r="CC262" s="390"/>
      <c r="CD262" s="390"/>
      <c r="CE262" s="390"/>
      <c r="CF262" s="390"/>
      <c r="CG262" s="390"/>
      <c r="CH262" s="390"/>
      <c r="CI262" s="390"/>
      <c r="CJ262" s="390"/>
      <c r="CK262" s="390"/>
      <c r="CL262" s="390"/>
      <c r="CM262" s="390"/>
      <c r="CN262" s="390"/>
      <c r="CO262" s="390"/>
      <c r="CP262" s="390"/>
      <c r="CQ262" s="390"/>
      <c r="CR262" s="390"/>
      <c r="CS262" s="390"/>
      <c r="CT262" s="390"/>
      <c r="CU262" s="390"/>
      <c r="CV262" s="390"/>
      <c r="CW262" s="390"/>
      <c r="CX262" s="390"/>
      <c r="CY262" s="390"/>
      <c r="CZ262" s="390"/>
      <c r="DA262" s="390"/>
      <c r="DB262" s="390"/>
      <c r="DC262" s="390"/>
      <c r="DD262" s="390"/>
      <c r="DE262" s="390"/>
      <c r="DF262" s="390"/>
      <c r="DG262" s="390"/>
      <c r="DH262" s="390"/>
      <c r="DI262" s="390"/>
      <c r="DJ262" s="390"/>
      <c r="DK262" s="390"/>
      <c r="DL262" s="390"/>
      <c r="DM262" s="390"/>
      <c r="DN262" s="390"/>
      <c r="DO262" s="390"/>
      <c r="DP262" s="390"/>
      <c r="DQ262" s="390"/>
      <c r="DR262" s="390"/>
      <c r="DS262" s="390"/>
      <c r="DT262" s="390"/>
      <c r="DU262" s="390"/>
      <c r="DV262" s="390"/>
      <c r="DW262" s="390"/>
      <c r="DX262" s="390"/>
      <c r="DY262" s="390"/>
      <c r="DZ262" s="390"/>
      <c r="EA262" s="390"/>
      <c r="EB262" s="390"/>
      <c r="EC262" s="390"/>
      <c r="ED262" s="390"/>
      <c r="EE262" s="390"/>
      <c r="EF262" s="390"/>
      <c r="EG262" s="390"/>
      <c r="EH262" s="390"/>
      <c r="EI262" s="390"/>
      <c r="EJ262" s="390"/>
      <c r="EK262" s="390"/>
      <c r="EL262" s="390"/>
      <c r="EM262" s="390"/>
      <c r="EN262" s="390"/>
      <c r="EO262" s="390"/>
      <c r="EP262" s="390"/>
      <c r="EQ262" s="390"/>
      <c r="ER262" s="390"/>
      <c r="ES262" s="390"/>
      <c r="ET262" s="390"/>
      <c r="EU262" s="390"/>
      <c r="EV262" s="390"/>
      <c r="EW262" s="390"/>
      <c r="EX262" s="390"/>
      <c r="EY262" s="390"/>
      <c r="EZ262" s="390"/>
      <c r="FA262" s="390"/>
      <c r="FB262" s="390"/>
      <c r="FC262" s="390"/>
      <c r="FD262" s="390"/>
      <c r="FE262" s="390"/>
      <c r="FF262" s="390"/>
      <c r="FG262" s="390"/>
      <c r="FH262" s="390"/>
      <c r="FI262" s="390"/>
      <c r="FJ262" s="390"/>
      <c r="FK262" s="390"/>
      <c r="FL262" s="390"/>
      <c r="FM262" s="390"/>
      <c r="FN262" s="390"/>
      <c r="FO262" s="390"/>
      <c r="FP262" s="390"/>
      <c r="FQ262" s="390"/>
      <c r="FR262" s="390"/>
      <c r="FS262" s="390"/>
      <c r="FT262" s="390"/>
      <c r="FU262" s="390"/>
      <c r="FV262" s="390"/>
      <c r="FW262" s="390"/>
      <c r="FX262" s="390"/>
      <c r="FY262" s="390"/>
      <c r="FZ262" s="390"/>
      <c r="GA262" s="390"/>
      <c r="GB262" s="390"/>
      <c r="GC262" s="390"/>
      <c r="GD262" s="390"/>
      <c r="GE262" s="390"/>
      <c r="GF262" s="390"/>
      <c r="GG262" s="390"/>
      <c r="GH262" s="390"/>
      <c r="GI262" s="390"/>
      <c r="GJ262" s="390"/>
      <c r="GK262" s="390"/>
      <c r="GL262" s="390"/>
      <c r="GM262" s="390"/>
      <c r="GN262" s="390"/>
      <c r="GO262" s="390"/>
      <c r="GP262" s="390"/>
      <c r="GQ262" s="390"/>
      <c r="GR262" s="390"/>
      <c r="GS262" s="390"/>
      <c r="GT262" s="390"/>
      <c r="GU262" s="390"/>
      <c r="GV262" s="390"/>
      <c r="GW262" s="390"/>
      <c r="GX262" s="390"/>
      <c r="GY262" s="390"/>
      <c r="GZ262" s="390"/>
      <c r="HA262" s="390"/>
      <c r="HB262" s="390"/>
      <c r="HC262" s="390"/>
      <c r="HD262" s="390"/>
      <c r="HE262" s="390"/>
      <c r="HF262" s="390"/>
      <c r="HG262" s="390"/>
      <c r="HH262" s="390"/>
      <c r="HI262" s="390"/>
      <c r="HJ262" s="390"/>
      <c r="HK262" s="390"/>
      <c r="HL262" s="390"/>
      <c r="HM262" s="390"/>
      <c r="HN262" s="390"/>
      <c r="HO262" s="390"/>
      <c r="HP262" s="390"/>
      <c r="HQ262" s="390"/>
      <c r="HR262" s="390"/>
      <c r="HS262" s="390"/>
      <c r="HT262" s="390"/>
      <c r="HU262" s="390"/>
      <c r="HV262" s="390"/>
      <c r="HW262" s="390"/>
      <c r="HX262" s="390"/>
      <c r="HY262" s="390"/>
      <c r="HZ262" s="390"/>
      <c r="IA262" s="390"/>
      <c r="IB262" s="390"/>
      <c r="IC262" s="390"/>
      <c r="ID262" s="390"/>
      <c r="IE262" s="390"/>
      <c r="IF262" s="390"/>
      <c r="IG262" s="390"/>
      <c r="IH262" s="390"/>
      <c r="II262" s="390"/>
      <c r="IJ262" s="390"/>
      <c r="IK262" s="390"/>
      <c r="IL262" s="390"/>
      <c r="IM262" s="390"/>
      <c r="IN262" s="390"/>
      <c r="IO262" s="390"/>
      <c r="IP262" s="390"/>
      <c r="IQ262" s="390"/>
      <c r="IR262" s="390"/>
      <c r="IS262" s="390"/>
      <c r="IT262" s="390"/>
      <c r="IU262" s="390"/>
      <c r="IV262" s="390"/>
    </row>
    <row r="263" spans="1:256" x14ac:dyDescent="0.2">
      <c r="A263" s="416"/>
      <c r="B263" s="417"/>
      <c r="C263" s="418"/>
      <c r="D263" s="419"/>
      <c r="E263" s="432">
        <f>+B263*D263</f>
        <v>0</v>
      </c>
      <c r="F263" s="435"/>
      <c r="G263" s="438">
        <f t="shared" ref="G263:G293" si="19">E263-F263</f>
        <v>0</v>
      </c>
      <c r="H263" s="443"/>
      <c r="I263" s="390"/>
      <c r="J263" s="390"/>
      <c r="K263" s="390"/>
      <c r="L263" s="390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90"/>
      <c r="Z263" s="390"/>
      <c r="AA263" s="390"/>
      <c r="AB263" s="390"/>
      <c r="AC263" s="390"/>
      <c r="AD263" s="390"/>
      <c r="AE263" s="390"/>
      <c r="AF263" s="390"/>
      <c r="AG263" s="390"/>
      <c r="AH263" s="390"/>
      <c r="AI263" s="390"/>
      <c r="AJ263" s="390"/>
      <c r="AK263" s="390"/>
      <c r="AL263" s="390"/>
      <c r="AM263" s="390"/>
      <c r="AN263" s="390"/>
      <c r="AO263" s="390"/>
      <c r="AP263" s="390"/>
      <c r="AQ263" s="390"/>
      <c r="AR263" s="390"/>
      <c r="AS263" s="390"/>
      <c r="AT263" s="390"/>
      <c r="AU263" s="390"/>
      <c r="AV263" s="390"/>
      <c r="AW263" s="390"/>
      <c r="AX263" s="390"/>
      <c r="AY263" s="390"/>
      <c r="AZ263" s="390"/>
      <c r="BA263" s="390"/>
      <c r="BB263" s="390"/>
      <c r="BC263" s="390"/>
      <c r="BD263" s="390"/>
      <c r="BE263" s="390"/>
      <c r="BF263" s="390"/>
      <c r="BG263" s="390"/>
      <c r="BH263" s="390"/>
      <c r="BI263" s="390"/>
      <c r="BJ263" s="390"/>
      <c r="BK263" s="390"/>
      <c r="BL263" s="390"/>
      <c r="BM263" s="390"/>
      <c r="BN263" s="390"/>
      <c r="BO263" s="390"/>
      <c r="BP263" s="390"/>
      <c r="BQ263" s="390"/>
      <c r="BR263" s="390"/>
      <c r="BS263" s="390"/>
      <c r="BT263" s="390"/>
      <c r="BU263" s="390"/>
      <c r="BV263" s="390"/>
      <c r="BW263" s="390"/>
      <c r="BX263" s="390"/>
      <c r="BY263" s="390"/>
      <c r="BZ263" s="390"/>
      <c r="CA263" s="390"/>
      <c r="CB263" s="390"/>
      <c r="CC263" s="390"/>
      <c r="CD263" s="390"/>
      <c r="CE263" s="390"/>
      <c r="CF263" s="390"/>
      <c r="CG263" s="390"/>
      <c r="CH263" s="390"/>
      <c r="CI263" s="390"/>
      <c r="CJ263" s="390"/>
      <c r="CK263" s="390"/>
      <c r="CL263" s="390"/>
      <c r="CM263" s="390"/>
      <c r="CN263" s="390"/>
      <c r="CO263" s="390"/>
      <c r="CP263" s="390"/>
      <c r="CQ263" s="390"/>
      <c r="CR263" s="390"/>
      <c r="CS263" s="390"/>
      <c r="CT263" s="390"/>
      <c r="CU263" s="390"/>
      <c r="CV263" s="390"/>
      <c r="CW263" s="390"/>
      <c r="CX263" s="390"/>
      <c r="CY263" s="390"/>
      <c r="CZ263" s="390"/>
      <c r="DA263" s="390"/>
      <c r="DB263" s="390"/>
      <c r="DC263" s="390"/>
      <c r="DD263" s="390"/>
      <c r="DE263" s="390"/>
      <c r="DF263" s="390"/>
      <c r="DG263" s="390"/>
      <c r="DH263" s="390"/>
      <c r="DI263" s="390"/>
      <c r="DJ263" s="390"/>
      <c r="DK263" s="390"/>
      <c r="DL263" s="390"/>
      <c r="DM263" s="390"/>
      <c r="DN263" s="390"/>
      <c r="DO263" s="390"/>
      <c r="DP263" s="390"/>
      <c r="DQ263" s="390"/>
      <c r="DR263" s="390"/>
      <c r="DS263" s="390"/>
      <c r="DT263" s="390"/>
      <c r="DU263" s="390"/>
      <c r="DV263" s="390"/>
      <c r="DW263" s="390"/>
      <c r="DX263" s="390"/>
      <c r="DY263" s="390"/>
      <c r="DZ263" s="390"/>
      <c r="EA263" s="390"/>
      <c r="EB263" s="390"/>
      <c r="EC263" s="390"/>
      <c r="ED263" s="390"/>
      <c r="EE263" s="390"/>
      <c r="EF263" s="390"/>
      <c r="EG263" s="390"/>
      <c r="EH263" s="390"/>
      <c r="EI263" s="390"/>
      <c r="EJ263" s="390"/>
      <c r="EK263" s="390"/>
      <c r="EL263" s="390"/>
      <c r="EM263" s="390"/>
      <c r="EN263" s="390"/>
      <c r="EO263" s="390"/>
      <c r="EP263" s="390"/>
      <c r="EQ263" s="390"/>
      <c r="ER263" s="390"/>
      <c r="ES263" s="390"/>
      <c r="ET263" s="390"/>
      <c r="EU263" s="390"/>
      <c r="EV263" s="390"/>
      <c r="EW263" s="390"/>
      <c r="EX263" s="390"/>
      <c r="EY263" s="390"/>
      <c r="EZ263" s="390"/>
      <c r="FA263" s="390"/>
      <c r="FB263" s="390"/>
      <c r="FC263" s="390"/>
      <c r="FD263" s="390"/>
      <c r="FE263" s="390"/>
      <c r="FF263" s="390"/>
      <c r="FG263" s="390"/>
      <c r="FH263" s="390"/>
      <c r="FI263" s="390"/>
      <c r="FJ263" s="390"/>
      <c r="FK263" s="390"/>
      <c r="FL263" s="390"/>
      <c r="FM263" s="390"/>
      <c r="FN263" s="390"/>
      <c r="FO263" s="390"/>
      <c r="FP263" s="390"/>
      <c r="FQ263" s="390"/>
      <c r="FR263" s="390"/>
      <c r="FS263" s="390"/>
      <c r="FT263" s="390"/>
      <c r="FU263" s="390"/>
      <c r="FV263" s="390"/>
      <c r="FW263" s="390"/>
      <c r="FX263" s="390"/>
      <c r="FY263" s="390"/>
      <c r="FZ263" s="390"/>
      <c r="GA263" s="390"/>
      <c r="GB263" s="390"/>
      <c r="GC263" s="390"/>
      <c r="GD263" s="390"/>
      <c r="GE263" s="390"/>
      <c r="GF263" s="390"/>
      <c r="GG263" s="390"/>
      <c r="GH263" s="390"/>
      <c r="GI263" s="390"/>
      <c r="GJ263" s="390"/>
      <c r="GK263" s="390"/>
      <c r="GL263" s="390"/>
      <c r="GM263" s="390"/>
      <c r="GN263" s="390"/>
      <c r="GO263" s="390"/>
      <c r="GP263" s="390"/>
      <c r="GQ263" s="390"/>
      <c r="GR263" s="390"/>
      <c r="GS263" s="390"/>
      <c r="GT263" s="390"/>
      <c r="GU263" s="390"/>
      <c r="GV263" s="390"/>
      <c r="GW263" s="390"/>
      <c r="GX263" s="390"/>
      <c r="GY263" s="390"/>
      <c r="GZ263" s="390"/>
      <c r="HA263" s="390"/>
      <c r="HB263" s="390"/>
      <c r="HC263" s="390"/>
      <c r="HD263" s="390"/>
      <c r="HE263" s="390"/>
      <c r="HF263" s="390"/>
      <c r="HG263" s="390"/>
      <c r="HH263" s="390"/>
      <c r="HI263" s="390"/>
      <c r="HJ263" s="390"/>
      <c r="HK263" s="390"/>
      <c r="HL263" s="390"/>
      <c r="HM263" s="390"/>
      <c r="HN263" s="390"/>
      <c r="HO263" s="390"/>
      <c r="HP263" s="390"/>
      <c r="HQ263" s="390"/>
      <c r="HR263" s="390"/>
      <c r="HS263" s="390"/>
      <c r="HT263" s="390"/>
      <c r="HU263" s="390"/>
      <c r="HV263" s="390"/>
      <c r="HW263" s="390"/>
      <c r="HX263" s="390"/>
      <c r="HY263" s="390"/>
      <c r="HZ263" s="390"/>
      <c r="IA263" s="390"/>
      <c r="IB263" s="390"/>
      <c r="IC263" s="390"/>
      <c r="ID263" s="390"/>
      <c r="IE263" s="390"/>
      <c r="IF263" s="390"/>
      <c r="IG263" s="390"/>
      <c r="IH263" s="390"/>
      <c r="II263" s="390"/>
      <c r="IJ263" s="390"/>
      <c r="IK263" s="390"/>
      <c r="IL263" s="390"/>
      <c r="IM263" s="390"/>
      <c r="IN263" s="390"/>
      <c r="IO263" s="390"/>
      <c r="IP263" s="390"/>
      <c r="IQ263" s="390"/>
      <c r="IR263" s="390"/>
      <c r="IS263" s="390"/>
      <c r="IT263" s="390"/>
      <c r="IU263" s="390"/>
      <c r="IV263" s="390"/>
    </row>
    <row r="264" spans="1:256" x14ac:dyDescent="0.2">
      <c r="A264" s="423"/>
      <c r="B264" s="398"/>
      <c r="C264" s="399"/>
      <c r="D264" s="398"/>
      <c r="E264" s="433">
        <f t="shared" ref="E264:E289" si="20">+B264*D264</f>
        <v>0</v>
      </c>
      <c r="F264" s="436"/>
      <c r="G264" s="439">
        <f t="shared" si="19"/>
        <v>0</v>
      </c>
      <c r="H264" s="454"/>
      <c r="I264" s="390"/>
      <c r="J264" s="390"/>
      <c r="K264" s="390"/>
      <c r="L264" s="390"/>
      <c r="M264" s="390"/>
      <c r="N264" s="390"/>
      <c r="O264" s="390"/>
      <c r="P264" s="390"/>
      <c r="Q264" s="390"/>
      <c r="R264" s="390"/>
      <c r="S264" s="390"/>
      <c r="T264" s="390"/>
      <c r="U264" s="390"/>
      <c r="V264" s="390"/>
      <c r="W264" s="390"/>
      <c r="X264" s="390"/>
      <c r="Y264" s="390"/>
      <c r="Z264" s="390"/>
      <c r="AA264" s="390"/>
      <c r="AB264" s="390"/>
      <c r="AC264" s="390"/>
      <c r="AD264" s="390"/>
      <c r="AE264" s="390"/>
      <c r="AF264" s="390"/>
      <c r="AG264" s="390"/>
      <c r="AH264" s="390"/>
      <c r="AI264" s="390"/>
      <c r="AJ264" s="390"/>
      <c r="AK264" s="390"/>
      <c r="AL264" s="390"/>
      <c r="AM264" s="390"/>
      <c r="AN264" s="390"/>
      <c r="AO264" s="390"/>
      <c r="AP264" s="390"/>
      <c r="AQ264" s="390"/>
      <c r="AR264" s="390"/>
      <c r="AS264" s="390"/>
      <c r="AT264" s="390"/>
      <c r="AU264" s="390"/>
      <c r="AV264" s="390"/>
      <c r="AW264" s="390"/>
      <c r="AX264" s="390"/>
      <c r="AY264" s="390"/>
      <c r="AZ264" s="390"/>
      <c r="BA264" s="390"/>
      <c r="BB264" s="390"/>
      <c r="BC264" s="390"/>
      <c r="BD264" s="390"/>
      <c r="BE264" s="390"/>
      <c r="BF264" s="390"/>
      <c r="BG264" s="390"/>
      <c r="BH264" s="390"/>
      <c r="BI264" s="390"/>
      <c r="BJ264" s="390"/>
      <c r="BK264" s="390"/>
      <c r="BL264" s="390"/>
      <c r="BM264" s="390"/>
      <c r="BN264" s="390"/>
      <c r="BO264" s="390"/>
      <c r="BP264" s="390"/>
      <c r="BQ264" s="390"/>
      <c r="BR264" s="390"/>
      <c r="BS264" s="390"/>
      <c r="BT264" s="390"/>
      <c r="BU264" s="390"/>
      <c r="BV264" s="390"/>
      <c r="BW264" s="390"/>
      <c r="BX264" s="390"/>
      <c r="BY264" s="390"/>
      <c r="BZ264" s="390"/>
      <c r="CA264" s="390"/>
      <c r="CB264" s="390"/>
      <c r="CC264" s="390"/>
      <c r="CD264" s="390"/>
      <c r="CE264" s="390"/>
      <c r="CF264" s="390"/>
      <c r="CG264" s="390"/>
      <c r="CH264" s="390"/>
      <c r="CI264" s="390"/>
      <c r="CJ264" s="390"/>
      <c r="CK264" s="390"/>
      <c r="CL264" s="390"/>
      <c r="CM264" s="390"/>
      <c r="CN264" s="390"/>
      <c r="CO264" s="390"/>
      <c r="CP264" s="390"/>
      <c r="CQ264" s="390"/>
      <c r="CR264" s="390"/>
      <c r="CS264" s="390"/>
      <c r="CT264" s="390"/>
      <c r="CU264" s="390"/>
      <c r="CV264" s="390"/>
      <c r="CW264" s="390"/>
      <c r="CX264" s="390"/>
      <c r="CY264" s="390"/>
      <c r="CZ264" s="390"/>
      <c r="DA264" s="390"/>
      <c r="DB264" s="390"/>
      <c r="DC264" s="390"/>
      <c r="DD264" s="390"/>
      <c r="DE264" s="390"/>
      <c r="DF264" s="390"/>
      <c r="DG264" s="390"/>
      <c r="DH264" s="390"/>
      <c r="DI264" s="390"/>
      <c r="DJ264" s="390"/>
      <c r="DK264" s="390"/>
      <c r="DL264" s="390"/>
      <c r="DM264" s="390"/>
      <c r="DN264" s="390"/>
      <c r="DO264" s="390"/>
      <c r="DP264" s="390"/>
      <c r="DQ264" s="390"/>
      <c r="DR264" s="390"/>
      <c r="DS264" s="390"/>
      <c r="DT264" s="390"/>
      <c r="DU264" s="390"/>
      <c r="DV264" s="390"/>
      <c r="DW264" s="390"/>
      <c r="DX264" s="390"/>
      <c r="DY264" s="390"/>
      <c r="DZ264" s="390"/>
      <c r="EA264" s="390"/>
      <c r="EB264" s="390"/>
      <c r="EC264" s="390"/>
      <c r="ED264" s="390"/>
      <c r="EE264" s="390"/>
      <c r="EF264" s="390"/>
      <c r="EG264" s="390"/>
      <c r="EH264" s="390"/>
      <c r="EI264" s="390"/>
      <c r="EJ264" s="390"/>
      <c r="EK264" s="390"/>
      <c r="EL264" s="390"/>
      <c r="EM264" s="390"/>
      <c r="EN264" s="390"/>
      <c r="EO264" s="390"/>
      <c r="EP264" s="390"/>
      <c r="EQ264" s="390"/>
      <c r="ER264" s="390"/>
      <c r="ES264" s="390"/>
      <c r="ET264" s="390"/>
      <c r="EU264" s="390"/>
      <c r="EV264" s="390"/>
      <c r="EW264" s="390"/>
      <c r="EX264" s="390"/>
      <c r="EY264" s="390"/>
      <c r="EZ264" s="390"/>
      <c r="FA264" s="390"/>
      <c r="FB264" s="390"/>
      <c r="FC264" s="390"/>
      <c r="FD264" s="390"/>
      <c r="FE264" s="390"/>
      <c r="FF264" s="390"/>
      <c r="FG264" s="390"/>
      <c r="FH264" s="390"/>
      <c r="FI264" s="390"/>
      <c r="FJ264" s="390"/>
      <c r="FK264" s="390"/>
      <c r="FL264" s="390"/>
      <c r="FM264" s="390"/>
      <c r="FN264" s="390"/>
      <c r="FO264" s="390"/>
      <c r="FP264" s="390"/>
      <c r="FQ264" s="390"/>
      <c r="FR264" s="390"/>
      <c r="FS264" s="390"/>
      <c r="FT264" s="390"/>
      <c r="FU264" s="390"/>
      <c r="FV264" s="390"/>
      <c r="FW264" s="390"/>
      <c r="FX264" s="390"/>
      <c r="FY264" s="390"/>
      <c r="FZ264" s="390"/>
      <c r="GA264" s="390"/>
      <c r="GB264" s="390"/>
      <c r="GC264" s="390"/>
      <c r="GD264" s="390"/>
      <c r="GE264" s="390"/>
      <c r="GF264" s="390"/>
      <c r="GG264" s="390"/>
      <c r="GH264" s="390"/>
      <c r="GI264" s="390"/>
      <c r="GJ264" s="390"/>
      <c r="GK264" s="390"/>
      <c r="GL264" s="390"/>
      <c r="GM264" s="390"/>
      <c r="GN264" s="390"/>
      <c r="GO264" s="390"/>
      <c r="GP264" s="390"/>
      <c r="GQ264" s="390"/>
      <c r="GR264" s="390"/>
      <c r="GS264" s="390"/>
      <c r="GT264" s="390"/>
      <c r="GU264" s="390"/>
      <c r="GV264" s="390"/>
      <c r="GW264" s="390"/>
      <c r="GX264" s="390"/>
      <c r="GY264" s="390"/>
      <c r="GZ264" s="390"/>
      <c r="HA264" s="390"/>
      <c r="HB264" s="390"/>
      <c r="HC264" s="390"/>
      <c r="HD264" s="390"/>
      <c r="HE264" s="390"/>
      <c r="HF264" s="390"/>
      <c r="HG264" s="390"/>
      <c r="HH264" s="390"/>
      <c r="HI264" s="390"/>
      <c r="HJ264" s="390"/>
      <c r="HK264" s="390"/>
      <c r="HL264" s="390"/>
      <c r="HM264" s="390"/>
      <c r="HN264" s="390"/>
      <c r="HO264" s="390"/>
      <c r="HP264" s="390"/>
      <c r="HQ264" s="390"/>
      <c r="HR264" s="390"/>
      <c r="HS264" s="390"/>
      <c r="HT264" s="390"/>
      <c r="HU264" s="390"/>
      <c r="HV264" s="390"/>
      <c r="HW264" s="390"/>
      <c r="HX264" s="390"/>
      <c r="HY264" s="390"/>
      <c r="HZ264" s="390"/>
      <c r="IA264" s="390"/>
      <c r="IB264" s="390"/>
      <c r="IC264" s="390"/>
      <c r="ID264" s="390"/>
      <c r="IE264" s="390"/>
      <c r="IF264" s="390"/>
      <c r="IG264" s="390"/>
      <c r="IH264" s="390"/>
      <c r="II264" s="390"/>
      <c r="IJ264" s="390"/>
      <c r="IK264" s="390"/>
      <c r="IL264" s="390"/>
      <c r="IM264" s="390"/>
      <c r="IN264" s="390"/>
      <c r="IO264" s="390"/>
      <c r="IP264" s="390"/>
      <c r="IQ264" s="390"/>
      <c r="IR264" s="390"/>
      <c r="IS264" s="390"/>
      <c r="IT264" s="390"/>
      <c r="IU264" s="390"/>
      <c r="IV264" s="390"/>
    </row>
    <row r="265" spans="1:256" x14ac:dyDescent="0.2">
      <c r="A265" s="423"/>
      <c r="B265" s="398"/>
      <c r="C265" s="399"/>
      <c r="D265" s="398"/>
      <c r="E265" s="433">
        <f t="shared" si="20"/>
        <v>0</v>
      </c>
      <c r="F265" s="436"/>
      <c r="G265" s="439">
        <f t="shared" si="19"/>
        <v>0</v>
      </c>
      <c r="H265" s="454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  <c r="V265" s="390"/>
      <c r="W265" s="390"/>
      <c r="X265" s="390"/>
      <c r="Y265" s="390"/>
      <c r="Z265" s="390"/>
      <c r="AA265" s="390"/>
      <c r="AB265" s="390"/>
      <c r="AC265" s="390"/>
      <c r="AD265" s="390"/>
      <c r="AE265" s="390"/>
      <c r="AF265" s="390"/>
      <c r="AG265" s="390"/>
      <c r="AH265" s="390"/>
      <c r="AI265" s="390"/>
      <c r="AJ265" s="390"/>
      <c r="AK265" s="390"/>
      <c r="AL265" s="390"/>
      <c r="AM265" s="390"/>
      <c r="AN265" s="390"/>
      <c r="AO265" s="390"/>
      <c r="AP265" s="390"/>
      <c r="AQ265" s="390"/>
      <c r="AR265" s="390"/>
      <c r="AS265" s="390"/>
      <c r="AT265" s="390"/>
      <c r="AU265" s="390"/>
      <c r="AV265" s="390"/>
      <c r="AW265" s="390"/>
      <c r="AX265" s="390"/>
      <c r="AY265" s="390"/>
      <c r="AZ265" s="390"/>
      <c r="BA265" s="390"/>
      <c r="BB265" s="390"/>
      <c r="BC265" s="390"/>
      <c r="BD265" s="390"/>
      <c r="BE265" s="390"/>
      <c r="BF265" s="390"/>
      <c r="BG265" s="390"/>
      <c r="BH265" s="390"/>
      <c r="BI265" s="390"/>
      <c r="BJ265" s="390"/>
      <c r="BK265" s="390"/>
      <c r="BL265" s="390"/>
      <c r="BM265" s="390"/>
      <c r="BN265" s="390"/>
      <c r="BO265" s="390"/>
      <c r="BP265" s="390"/>
      <c r="BQ265" s="390"/>
      <c r="BR265" s="390"/>
      <c r="BS265" s="390"/>
      <c r="BT265" s="390"/>
      <c r="BU265" s="390"/>
      <c r="BV265" s="390"/>
      <c r="BW265" s="390"/>
      <c r="BX265" s="390"/>
      <c r="BY265" s="390"/>
      <c r="BZ265" s="390"/>
      <c r="CA265" s="390"/>
      <c r="CB265" s="390"/>
      <c r="CC265" s="390"/>
      <c r="CD265" s="390"/>
      <c r="CE265" s="390"/>
      <c r="CF265" s="390"/>
      <c r="CG265" s="390"/>
      <c r="CH265" s="390"/>
      <c r="CI265" s="390"/>
      <c r="CJ265" s="390"/>
      <c r="CK265" s="390"/>
      <c r="CL265" s="390"/>
      <c r="CM265" s="390"/>
      <c r="CN265" s="390"/>
      <c r="CO265" s="390"/>
      <c r="CP265" s="390"/>
      <c r="CQ265" s="390"/>
      <c r="CR265" s="390"/>
      <c r="CS265" s="390"/>
      <c r="CT265" s="390"/>
      <c r="CU265" s="390"/>
      <c r="CV265" s="390"/>
      <c r="CW265" s="390"/>
      <c r="CX265" s="390"/>
      <c r="CY265" s="390"/>
      <c r="CZ265" s="390"/>
      <c r="DA265" s="390"/>
      <c r="DB265" s="390"/>
      <c r="DC265" s="390"/>
      <c r="DD265" s="390"/>
      <c r="DE265" s="390"/>
      <c r="DF265" s="390"/>
      <c r="DG265" s="390"/>
      <c r="DH265" s="390"/>
      <c r="DI265" s="390"/>
      <c r="DJ265" s="390"/>
      <c r="DK265" s="390"/>
      <c r="DL265" s="390"/>
      <c r="DM265" s="390"/>
      <c r="DN265" s="390"/>
      <c r="DO265" s="390"/>
      <c r="DP265" s="390"/>
      <c r="DQ265" s="390"/>
      <c r="DR265" s="390"/>
      <c r="DS265" s="390"/>
      <c r="DT265" s="390"/>
      <c r="DU265" s="390"/>
      <c r="DV265" s="390"/>
      <c r="DW265" s="390"/>
      <c r="DX265" s="390"/>
      <c r="DY265" s="390"/>
      <c r="DZ265" s="390"/>
      <c r="EA265" s="390"/>
      <c r="EB265" s="390"/>
      <c r="EC265" s="390"/>
      <c r="ED265" s="390"/>
      <c r="EE265" s="390"/>
      <c r="EF265" s="390"/>
      <c r="EG265" s="390"/>
      <c r="EH265" s="390"/>
      <c r="EI265" s="390"/>
      <c r="EJ265" s="390"/>
      <c r="EK265" s="390"/>
      <c r="EL265" s="390"/>
      <c r="EM265" s="390"/>
      <c r="EN265" s="390"/>
      <c r="EO265" s="390"/>
      <c r="EP265" s="390"/>
      <c r="EQ265" s="390"/>
      <c r="ER265" s="390"/>
      <c r="ES265" s="390"/>
      <c r="ET265" s="390"/>
      <c r="EU265" s="390"/>
      <c r="EV265" s="390"/>
      <c r="EW265" s="390"/>
      <c r="EX265" s="390"/>
      <c r="EY265" s="390"/>
      <c r="EZ265" s="390"/>
      <c r="FA265" s="390"/>
      <c r="FB265" s="390"/>
      <c r="FC265" s="390"/>
      <c r="FD265" s="390"/>
      <c r="FE265" s="390"/>
      <c r="FF265" s="390"/>
      <c r="FG265" s="390"/>
      <c r="FH265" s="390"/>
      <c r="FI265" s="390"/>
      <c r="FJ265" s="390"/>
      <c r="FK265" s="390"/>
      <c r="FL265" s="390"/>
      <c r="FM265" s="390"/>
      <c r="FN265" s="390"/>
      <c r="FO265" s="390"/>
      <c r="FP265" s="390"/>
      <c r="FQ265" s="390"/>
      <c r="FR265" s="390"/>
      <c r="FS265" s="390"/>
      <c r="FT265" s="390"/>
      <c r="FU265" s="390"/>
      <c r="FV265" s="390"/>
      <c r="FW265" s="390"/>
      <c r="FX265" s="390"/>
      <c r="FY265" s="390"/>
      <c r="FZ265" s="390"/>
      <c r="GA265" s="390"/>
      <c r="GB265" s="390"/>
      <c r="GC265" s="390"/>
      <c r="GD265" s="390"/>
      <c r="GE265" s="390"/>
      <c r="GF265" s="390"/>
      <c r="GG265" s="390"/>
      <c r="GH265" s="390"/>
      <c r="GI265" s="390"/>
      <c r="GJ265" s="390"/>
      <c r="GK265" s="390"/>
      <c r="GL265" s="390"/>
      <c r="GM265" s="390"/>
      <c r="GN265" s="390"/>
      <c r="GO265" s="390"/>
      <c r="GP265" s="390"/>
      <c r="GQ265" s="390"/>
      <c r="GR265" s="390"/>
      <c r="GS265" s="390"/>
      <c r="GT265" s="390"/>
      <c r="GU265" s="390"/>
      <c r="GV265" s="390"/>
      <c r="GW265" s="390"/>
      <c r="GX265" s="390"/>
      <c r="GY265" s="390"/>
      <c r="GZ265" s="390"/>
      <c r="HA265" s="390"/>
      <c r="HB265" s="390"/>
      <c r="HC265" s="390"/>
      <c r="HD265" s="390"/>
      <c r="HE265" s="390"/>
      <c r="HF265" s="390"/>
      <c r="HG265" s="390"/>
      <c r="HH265" s="390"/>
      <c r="HI265" s="390"/>
      <c r="HJ265" s="390"/>
      <c r="HK265" s="390"/>
      <c r="HL265" s="390"/>
      <c r="HM265" s="390"/>
      <c r="HN265" s="390"/>
      <c r="HO265" s="390"/>
      <c r="HP265" s="390"/>
      <c r="HQ265" s="390"/>
      <c r="HR265" s="390"/>
      <c r="HS265" s="390"/>
      <c r="HT265" s="390"/>
      <c r="HU265" s="390"/>
      <c r="HV265" s="390"/>
      <c r="HW265" s="390"/>
      <c r="HX265" s="390"/>
      <c r="HY265" s="390"/>
      <c r="HZ265" s="390"/>
      <c r="IA265" s="390"/>
      <c r="IB265" s="390"/>
      <c r="IC265" s="390"/>
      <c r="ID265" s="390"/>
      <c r="IE265" s="390"/>
      <c r="IF265" s="390"/>
      <c r="IG265" s="390"/>
      <c r="IH265" s="390"/>
      <c r="II265" s="390"/>
      <c r="IJ265" s="390"/>
      <c r="IK265" s="390"/>
      <c r="IL265" s="390"/>
      <c r="IM265" s="390"/>
      <c r="IN265" s="390"/>
      <c r="IO265" s="390"/>
      <c r="IP265" s="390"/>
      <c r="IQ265" s="390"/>
      <c r="IR265" s="390"/>
      <c r="IS265" s="390"/>
      <c r="IT265" s="390"/>
      <c r="IU265" s="390"/>
      <c r="IV265" s="390"/>
    </row>
    <row r="266" spans="1:256" x14ac:dyDescent="0.2">
      <c r="A266" s="423"/>
      <c r="B266" s="398"/>
      <c r="C266" s="399"/>
      <c r="D266" s="398"/>
      <c r="E266" s="433">
        <f t="shared" si="20"/>
        <v>0</v>
      </c>
      <c r="F266" s="436"/>
      <c r="G266" s="439">
        <f t="shared" si="19"/>
        <v>0</v>
      </c>
      <c r="H266" s="454"/>
      <c r="I266" s="390"/>
      <c r="J266" s="390"/>
      <c r="K266" s="390"/>
      <c r="L266" s="390"/>
      <c r="M266" s="390"/>
      <c r="N266" s="390"/>
      <c r="O266" s="390"/>
      <c r="P266" s="390"/>
      <c r="Q266" s="390"/>
      <c r="R266" s="390"/>
      <c r="S266" s="390"/>
      <c r="T266" s="390"/>
      <c r="U266" s="390"/>
      <c r="V266" s="390"/>
      <c r="W266" s="390"/>
      <c r="X266" s="390"/>
      <c r="Y266" s="390"/>
      <c r="Z266" s="390"/>
      <c r="AA266" s="390"/>
      <c r="AB266" s="390"/>
      <c r="AC266" s="390"/>
      <c r="AD266" s="390"/>
      <c r="AE266" s="390"/>
      <c r="AF266" s="390"/>
      <c r="AG266" s="390"/>
      <c r="AH266" s="390"/>
      <c r="AI266" s="390"/>
      <c r="AJ266" s="390"/>
      <c r="AK266" s="390"/>
      <c r="AL266" s="390"/>
      <c r="AM266" s="390"/>
      <c r="AN266" s="390"/>
      <c r="AO266" s="390"/>
      <c r="AP266" s="390"/>
      <c r="AQ266" s="390"/>
      <c r="AR266" s="390"/>
      <c r="AS266" s="390"/>
      <c r="AT266" s="390"/>
      <c r="AU266" s="390"/>
      <c r="AV266" s="390"/>
      <c r="AW266" s="390"/>
      <c r="AX266" s="390"/>
      <c r="AY266" s="390"/>
      <c r="AZ266" s="390"/>
      <c r="BA266" s="390"/>
      <c r="BB266" s="390"/>
      <c r="BC266" s="390"/>
      <c r="BD266" s="390"/>
      <c r="BE266" s="390"/>
      <c r="BF266" s="390"/>
      <c r="BG266" s="390"/>
      <c r="BH266" s="390"/>
      <c r="BI266" s="390"/>
      <c r="BJ266" s="390"/>
      <c r="BK266" s="390"/>
      <c r="BL266" s="390"/>
      <c r="BM266" s="390"/>
      <c r="BN266" s="390"/>
      <c r="BO266" s="390"/>
      <c r="BP266" s="390"/>
      <c r="BQ266" s="390"/>
      <c r="BR266" s="390"/>
      <c r="BS266" s="390"/>
      <c r="BT266" s="390"/>
      <c r="BU266" s="390"/>
      <c r="BV266" s="390"/>
      <c r="BW266" s="390"/>
      <c r="BX266" s="390"/>
      <c r="BY266" s="390"/>
      <c r="BZ266" s="390"/>
      <c r="CA266" s="390"/>
      <c r="CB266" s="390"/>
      <c r="CC266" s="390"/>
      <c r="CD266" s="390"/>
      <c r="CE266" s="390"/>
      <c r="CF266" s="390"/>
      <c r="CG266" s="390"/>
      <c r="CH266" s="390"/>
      <c r="CI266" s="390"/>
      <c r="CJ266" s="390"/>
      <c r="CK266" s="390"/>
      <c r="CL266" s="390"/>
      <c r="CM266" s="390"/>
      <c r="CN266" s="390"/>
      <c r="CO266" s="390"/>
      <c r="CP266" s="390"/>
      <c r="CQ266" s="390"/>
      <c r="CR266" s="390"/>
      <c r="CS266" s="390"/>
      <c r="CT266" s="390"/>
      <c r="CU266" s="390"/>
      <c r="CV266" s="390"/>
      <c r="CW266" s="390"/>
      <c r="CX266" s="390"/>
      <c r="CY266" s="390"/>
      <c r="CZ266" s="390"/>
      <c r="DA266" s="390"/>
      <c r="DB266" s="390"/>
      <c r="DC266" s="390"/>
      <c r="DD266" s="390"/>
      <c r="DE266" s="390"/>
      <c r="DF266" s="390"/>
      <c r="DG266" s="390"/>
      <c r="DH266" s="390"/>
      <c r="DI266" s="390"/>
      <c r="DJ266" s="390"/>
      <c r="DK266" s="390"/>
      <c r="DL266" s="390"/>
      <c r="DM266" s="390"/>
      <c r="DN266" s="390"/>
      <c r="DO266" s="390"/>
      <c r="DP266" s="390"/>
      <c r="DQ266" s="390"/>
      <c r="DR266" s="390"/>
      <c r="DS266" s="390"/>
      <c r="DT266" s="390"/>
      <c r="DU266" s="390"/>
      <c r="DV266" s="390"/>
      <c r="DW266" s="390"/>
      <c r="DX266" s="390"/>
      <c r="DY266" s="390"/>
      <c r="DZ266" s="390"/>
      <c r="EA266" s="390"/>
      <c r="EB266" s="390"/>
      <c r="EC266" s="390"/>
      <c r="ED266" s="390"/>
      <c r="EE266" s="390"/>
      <c r="EF266" s="390"/>
      <c r="EG266" s="390"/>
      <c r="EH266" s="390"/>
      <c r="EI266" s="390"/>
      <c r="EJ266" s="390"/>
      <c r="EK266" s="390"/>
      <c r="EL266" s="390"/>
      <c r="EM266" s="390"/>
      <c r="EN266" s="390"/>
      <c r="EO266" s="390"/>
      <c r="EP266" s="390"/>
      <c r="EQ266" s="390"/>
      <c r="ER266" s="390"/>
      <c r="ES266" s="390"/>
      <c r="ET266" s="390"/>
      <c r="EU266" s="390"/>
      <c r="EV266" s="390"/>
      <c r="EW266" s="390"/>
      <c r="EX266" s="390"/>
      <c r="EY266" s="390"/>
      <c r="EZ266" s="390"/>
      <c r="FA266" s="390"/>
      <c r="FB266" s="390"/>
      <c r="FC266" s="390"/>
      <c r="FD266" s="390"/>
      <c r="FE266" s="390"/>
      <c r="FF266" s="390"/>
      <c r="FG266" s="390"/>
      <c r="FH266" s="390"/>
      <c r="FI266" s="390"/>
      <c r="FJ266" s="390"/>
      <c r="FK266" s="390"/>
      <c r="FL266" s="390"/>
      <c r="FM266" s="390"/>
      <c r="FN266" s="390"/>
      <c r="FO266" s="390"/>
      <c r="FP266" s="390"/>
      <c r="FQ266" s="390"/>
      <c r="FR266" s="390"/>
      <c r="FS266" s="390"/>
      <c r="FT266" s="390"/>
      <c r="FU266" s="390"/>
      <c r="FV266" s="390"/>
      <c r="FW266" s="390"/>
      <c r="FX266" s="390"/>
      <c r="FY266" s="390"/>
      <c r="FZ266" s="390"/>
      <c r="GA266" s="390"/>
      <c r="GB266" s="390"/>
      <c r="GC266" s="390"/>
      <c r="GD266" s="390"/>
      <c r="GE266" s="390"/>
      <c r="GF266" s="390"/>
      <c r="GG266" s="390"/>
      <c r="GH266" s="390"/>
      <c r="GI266" s="390"/>
      <c r="GJ266" s="390"/>
      <c r="GK266" s="390"/>
      <c r="GL266" s="390"/>
      <c r="GM266" s="390"/>
      <c r="GN266" s="390"/>
      <c r="GO266" s="390"/>
      <c r="GP266" s="390"/>
      <c r="GQ266" s="390"/>
      <c r="GR266" s="390"/>
      <c r="GS266" s="390"/>
      <c r="GT266" s="390"/>
      <c r="GU266" s="390"/>
      <c r="GV266" s="390"/>
      <c r="GW266" s="390"/>
      <c r="GX266" s="390"/>
      <c r="GY266" s="390"/>
      <c r="GZ266" s="390"/>
      <c r="HA266" s="390"/>
      <c r="HB266" s="390"/>
      <c r="HC266" s="390"/>
      <c r="HD266" s="390"/>
      <c r="HE266" s="390"/>
      <c r="HF266" s="390"/>
      <c r="HG266" s="390"/>
      <c r="HH266" s="390"/>
      <c r="HI266" s="390"/>
      <c r="HJ266" s="390"/>
      <c r="HK266" s="390"/>
      <c r="HL266" s="390"/>
      <c r="HM266" s="390"/>
      <c r="HN266" s="390"/>
      <c r="HO266" s="390"/>
      <c r="HP266" s="390"/>
      <c r="HQ266" s="390"/>
      <c r="HR266" s="390"/>
      <c r="HS266" s="390"/>
      <c r="HT266" s="390"/>
      <c r="HU266" s="390"/>
      <c r="HV266" s="390"/>
      <c r="HW266" s="390"/>
      <c r="HX266" s="390"/>
      <c r="HY266" s="390"/>
      <c r="HZ266" s="390"/>
      <c r="IA266" s="390"/>
      <c r="IB266" s="390"/>
      <c r="IC266" s="390"/>
      <c r="ID266" s="390"/>
      <c r="IE266" s="390"/>
      <c r="IF266" s="390"/>
      <c r="IG266" s="390"/>
      <c r="IH266" s="390"/>
      <c r="II266" s="390"/>
      <c r="IJ266" s="390"/>
      <c r="IK266" s="390"/>
      <c r="IL266" s="390"/>
      <c r="IM266" s="390"/>
      <c r="IN266" s="390"/>
      <c r="IO266" s="390"/>
      <c r="IP266" s="390"/>
      <c r="IQ266" s="390"/>
      <c r="IR266" s="390"/>
      <c r="IS266" s="390"/>
      <c r="IT266" s="390"/>
      <c r="IU266" s="390"/>
      <c r="IV266" s="390"/>
    </row>
    <row r="267" spans="1:256" x14ac:dyDescent="0.2">
      <c r="A267" s="423"/>
      <c r="B267" s="398"/>
      <c r="C267" s="399"/>
      <c r="D267" s="398"/>
      <c r="E267" s="433">
        <f t="shared" si="20"/>
        <v>0</v>
      </c>
      <c r="F267" s="436"/>
      <c r="G267" s="439">
        <f t="shared" si="19"/>
        <v>0</v>
      </c>
      <c r="H267" s="454"/>
      <c r="I267" s="390"/>
      <c r="J267" s="390"/>
      <c r="K267" s="390"/>
      <c r="L267" s="390"/>
      <c r="M267" s="390"/>
      <c r="N267" s="390"/>
      <c r="O267" s="390"/>
      <c r="P267" s="390"/>
      <c r="Q267" s="390"/>
      <c r="R267" s="390"/>
      <c r="S267" s="390"/>
      <c r="T267" s="390"/>
      <c r="U267" s="390"/>
      <c r="V267" s="390"/>
      <c r="W267" s="390"/>
      <c r="X267" s="390"/>
      <c r="Y267" s="390"/>
      <c r="Z267" s="390"/>
      <c r="AA267" s="390"/>
      <c r="AB267" s="390"/>
      <c r="AC267" s="390"/>
      <c r="AD267" s="390"/>
      <c r="AE267" s="390"/>
      <c r="AF267" s="390"/>
      <c r="AG267" s="390"/>
      <c r="AH267" s="390"/>
      <c r="AI267" s="390"/>
      <c r="AJ267" s="390"/>
      <c r="AK267" s="390"/>
      <c r="AL267" s="390"/>
      <c r="AM267" s="390"/>
      <c r="AN267" s="390"/>
      <c r="AO267" s="390"/>
      <c r="AP267" s="390"/>
      <c r="AQ267" s="390"/>
      <c r="AR267" s="390"/>
      <c r="AS267" s="390"/>
      <c r="AT267" s="390"/>
      <c r="AU267" s="390"/>
      <c r="AV267" s="390"/>
      <c r="AW267" s="390"/>
      <c r="AX267" s="390"/>
      <c r="AY267" s="390"/>
      <c r="AZ267" s="390"/>
      <c r="BA267" s="390"/>
      <c r="BB267" s="390"/>
      <c r="BC267" s="390"/>
      <c r="BD267" s="390"/>
      <c r="BE267" s="390"/>
      <c r="BF267" s="390"/>
      <c r="BG267" s="390"/>
      <c r="BH267" s="390"/>
      <c r="BI267" s="390"/>
      <c r="BJ267" s="390"/>
      <c r="BK267" s="390"/>
      <c r="BL267" s="390"/>
      <c r="BM267" s="390"/>
      <c r="BN267" s="390"/>
      <c r="BO267" s="390"/>
      <c r="BP267" s="390"/>
      <c r="BQ267" s="390"/>
      <c r="BR267" s="390"/>
      <c r="BS267" s="390"/>
      <c r="BT267" s="390"/>
      <c r="BU267" s="390"/>
      <c r="BV267" s="390"/>
      <c r="BW267" s="390"/>
      <c r="BX267" s="390"/>
      <c r="BY267" s="390"/>
      <c r="BZ267" s="390"/>
      <c r="CA267" s="390"/>
      <c r="CB267" s="390"/>
      <c r="CC267" s="390"/>
      <c r="CD267" s="390"/>
      <c r="CE267" s="390"/>
      <c r="CF267" s="390"/>
      <c r="CG267" s="390"/>
      <c r="CH267" s="390"/>
      <c r="CI267" s="390"/>
      <c r="CJ267" s="390"/>
      <c r="CK267" s="390"/>
      <c r="CL267" s="390"/>
      <c r="CM267" s="390"/>
      <c r="CN267" s="390"/>
      <c r="CO267" s="390"/>
      <c r="CP267" s="390"/>
      <c r="CQ267" s="390"/>
      <c r="CR267" s="390"/>
      <c r="CS267" s="390"/>
      <c r="CT267" s="390"/>
      <c r="CU267" s="390"/>
      <c r="CV267" s="390"/>
      <c r="CW267" s="390"/>
      <c r="CX267" s="390"/>
      <c r="CY267" s="390"/>
      <c r="CZ267" s="390"/>
      <c r="DA267" s="390"/>
      <c r="DB267" s="390"/>
      <c r="DC267" s="390"/>
      <c r="DD267" s="390"/>
      <c r="DE267" s="390"/>
      <c r="DF267" s="390"/>
      <c r="DG267" s="390"/>
      <c r="DH267" s="390"/>
      <c r="DI267" s="390"/>
      <c r="DJ267" s="390"/>
      <c r="DK267" s="390"/>
      <c r="DL267" s="390"/>
      <c r="DM267" s="390"/>
      <c r="DN267" s="390"/>
      <c r="DO267" s="390"/>
      <c r="DP267" s="390"/>
      <c r="DQ267" s="390"/>
      <c r="DR267" s="390"/>
      <c r="DS267" s="390"/>
      <c r="DT267" s="390"/>
      <c r="DU267" s="390"/>
      <c r="DV267" s="390"/>
      <c r="DW267" s="390"/>
      <c r="DX267" s="390"/>
      <c r="DY267" s="390"/>
      <c r="DZ267" s="390"/>
      <c r="EA267" s="390"/>
      <c r="EB267" s="390"/>
      <c r="EC267" s="390"/>
      <c r="ED267" s="390"/>
      <c r="EE267" s="390"/>
      <c r="EF267" s="390"/>
      <c r="EG267" s="390"/>
      <c r="EH267" s="390"/>
      <c r="EI267" s="390"/>
      <c r="EJ267" s="390"/>
      <c r="EK267" s="390"/>
      <c r="EL267" s="390"/>
      <c r="EM267" s="390"/>
      <c r="EN267" s="390"/>
      <c r="EO267" s="390"/>
      <c r="EP267" s="390"/>
      <c r="EQ267" s="390"/>
      <c r="ER267" s="390"/>
      <c r="ES267" s="390"/>
      <c r="ET267" s="390"/>
      <c r="EU267" s="390"/>
      <c r="EV267" s="390"/>
      <c r="EW267" s="390"/>
      <c r="EX267" s="390"/>
      <c r="EY267" s="390"/>
      <c r="EZ267" s="390"/>
      <c r="FA267" s="390"/>
      <c r="FB267" s="390"/>
      <c r="FC267" s="390"/>
      <c r="FD267" s="390"/>
      <c r="FE267" s="390"/>
      <c r="FF267" s="390"/>
      <c r="FG267" s="390"/>
      <c r="FH267" s="390"/>
      <c r="FI267" s="390"/>
      <c r="FJ267" s="390"/>
      <c r="FK267" s="390"/>
      <c r="FL267" s="390"/>
      <c r="FM267" s="390"/>
      <c r="FN267" s="390"/>
      <c r="FO267" s="390"/>
      <c r="FP267" s="390"/>
      <c r="FQ267" s="390"/>
      <c r="FR267" s="390"/>
      <c r="FS267" s="390"/>
      <c r="FT267" s="390"/>
      <c r="FU267" s="390"/>
      <c r="FV267" s="390"/>
      <c r="FW267" s="390"/>
      <c r="FX267" s="390"/>
      <c r="FY267" s="390"/>
      <c r="FZ267" s="390"/>
      <c r="GA267" s="390"/>
      <c r="GB267" s="390"/>
      <c r="GC267" s="390"/>
      <c r="GD267" s="390"/>
      <c r="GE267" s="390"/>
      <c r="GF267" s="390"/>
      <c r="GG267" s="390"/>
      <c r="GH267" s="390"/>
      <c r="GI267" s="390"/>
      <c r="GJ267" s="390"/>
      <c r="GK267" s="390"/>
      <c r="GL267" s="390"/>
      <c r="GM267" s="390"/>
      <c r="GN267" s="390"/>
      <c r="GO267" s="390"/>
      <c r="GP267" s="390"/>
      <c r="GQ267" s="390"/>
      <c r="GR267" s="390"/>
      <c r="GS267" s="390"/>
      <c r="GT267" s="390"/>
      <c r="GU267" s="390"/>
      <c r="GV267" s="390"/>
      <c r="GW267" s="390"/>
      <c r="GX267" s="390"/>
      <c r="GY267" s="390"/>
      <c r="GZ267" s="390"/>
      <c r="HA267" s="390"/>
      <c r="HB267" s="390"/>
      <c r="HC267" s="390"/>
      <c r="HD267" s="390"/>
      <c r="HE267" s="390"/>
      <c r="HF267" s="390"/>
      <c r="HG267" s="390"/>
      <c r="HH267" s="390"/>
      <c r="HI267" s="390"/>
      <c r="HJ267" s="390"/>
      <c r="HK267" s="390"/>
      <c r="HL267" s="390"/>
      <c r="HM267" s="390"/>
      <c r="HN267" s="390"/>
      <c r="HO267" s="390"/>
      <c r="HP267" s="390"/>
      <c r="HQ267" s="390"/>
      <c r="HR267" s="390"/>
      <c r="HS267" s="390"/>
      <c r="HT267" s="390"/>
      <c r="HU267" s="390"/>
      <c r="HV267" s="390"/>
      <c r="HW267" s="390"/>
      <c r="HX267" s="390"/>
      <c r="HY267" s="390"/>
      <c r="HZ267" s="390"/>
      <c r="IA267" s="390"/>
      <c r="IB267" s="390"/>
      <c r="IC267" s="390"/>
      <c r="ID267" s="390"/>
      <c r="IE267" s="390"/>
      <c r="IF267" s="390"/>
      <c r="IG267" s="390"/>
      <c r="IH267" s="390"/>
      <c r="II267" s="390"/>
      <c r="IJ267" s="390"/>
      <c r="IK267" s="390"/>
      <c r="IL267" s="390"/>
      <c r="IM267" s="390"/>
      <c r="IN267" s="390"/>
      <c r="IO267" s="390"/>
      <c r="IP267" s="390"/>
      <c r="IQ267" s="390"/>
      <c r="IR267" s="390"/>
      <c r="IS267" s="390"/>
      <c r="IT267" s="390"/>
      <c r="IU267" s="390"/>
      <c r="IV267" s="390"/>
    </row>
    <row r="268" spans="1:256" x14ac:dyDescent="0.2">
      <c r="A268" s="423"/>
      <c r="B268" s="398"/>
      <c r="C268" s="399"/>
      <c r="D268" s="398"/>
      <c r="E268" s="433">
        <f t="shared" si="20"/>
        <v>0</v>
      </c>
      <c r="F268" s="436"/>
      <c r="G268" s="439">
        <f t="shared" si="19"/>
        <v>0</v>
      </c>
      <c r="H268" s="454"/>
      <c r="I268" s="390"/>
      <c r="J268" s="390"/>
      <c r="K268" s="390"/>
      <c r="L268" s="390"/>
      <c r="M268" s="390"/>
      <c r="N268" s="390"/>
      <c r="O268" s="390"/>
      <c r="P268" s="390"/>
      <c r="Q268" s="390"/>
      <c r="R268" s="390"/>
      <c r="S268" s="390"/>
      <c r="T268" s="390"/>
      <c r="U268" s="390"/>
      <c r="V268" s="390"/>
      <c r="W268" s="390"/>
      <c r="X268" s="390"/>
      <c r="Y268" s="390"/>
      <c r="Z268" s="390"/>
      <c r="AA268" s="390"/>
      <c r="AB268" s="390"/>
      <c r="AC268" s="390"/>
      <c r="AD268" s="390"/>
      <c r="AE268" s="390"/>
      <c r="AF268" s="390"/>
      <c r="AG268" s="390"/>
      <c r="AH268" s="390"/>
      <c r="AI268" s="390"/>
      <c r="AJ268" s="390"/>
      <c r="AK268" s="390"/>
      <c r="AL268" s="390"/>
      <c r="AM268" s="390"/>
      <c r="AN268" s="390"/>
      <c r="AO268" s="390"/>
      <c r="AP268" s="390"/>
      <c r="AQ268" s="390"/>
      <c r="AR268" s="390"/>
      <c r="AS268" s="390"/>
      <c r="AT268" s="390"/>
      <c r="AU268" s="390"/>
      <c r="AV268" s="390"/>
      <c r="AW268" s="390"/>
      <c r="AX268" s="390"/>
      <c r="AY268" s="390"/>
      <c r="AZ268" s="390"/>
      <c r="BA268" s="390"/>
      <c r="BB268" s="390"/>
      <c r="BC268" s="390"/>
      <c r="BD268" s="390"/>
      <c r="BE268" s="390"/>
      <c r="BF268" s="390"/>
      <c r="BG268" s="390"/>
      <c r="BH268" s="390"/>
      <c r="BI268" s="390"/>
      <c r="BJ268" s="390"/>
      <c r="BK268" s="390"/>
      <c r="BL268" s="390"/>
      <c r="BM268" s="390"/>
      <c r="BN268" s="390"/>
      <c r="BO268" s="390"/>
      <c r="BP268" s="390"/>
      <c r="BQ268" s="390"/>
      <c r="BR268" s="390"/>
      <c r="BS268" s="390"/>
      <c r="BT268" s="390"/>
      <c r="BU268" s="390"/>
      <c r="BV268" s="390"/>
      <c r="BW268" s="390"/>
      <c r="BX268" s="390"/>
      <c r="BY268" s="390"/>
      <c r="BZ268" s="390"/>
      <c r="CA268" s="390"/>
      <c r="CB268" s="390"/>
      <c r="CC268" s="390"/>
      <c r="CD268" s="390"/>
      <c r="CE268" s="390"/>
      <c r="CF268" s="390"/>
      <c r="CG268" s="390"/>
      <c r="CH268" s="390"/>
      <c r="CI268" s="390"/>
      <c r="CJ268" s="390"/>
      <c r="CK268" s="390"/>
      <c r="CL268" s="390"/>
      <c r="CM268" s="390"/>
      <c r="CN268" s="390"/>
      <c r="CO268" s="390"/>
      <c r="CP268" s="390"/>
      <c r="CQ268" s="390"/>
      <c r="CR268" s="390"/>
      <c r="CS268" s="390"/>
      <c r="CT268" s="390"/>
      <c r="CU268" s="390"/>
      <c r="CV268" s="390"/>
      <c r="CW268" s="390"/>
      <c r="CX268" s="390"/>
      <c r="CY268" s="390"/>
      <c r="CZ268" s="390"/>
      <c r="DA268" s="390"/>
      <c r="DB268" s="390"/>
      <c r="DC268" s="390"/>
      <c r="DD268" s="390"/>
      <c r="DE268" s="390"/>
      <c r="DF268" s="390"/>
      <c r="DG268" s="390"/>
      <c r="DH268" s="390"/>
      <c r="DI268" s="390"/>
      <c r="DJ268" s="390"/>
      <c r="DK268" s="390"/>
      <c r="DL268" s="390"/>
      <c r="DM268" s="390"/>
      <c r="DN268" s="390"/>
      <c r="DO268" s="390"/>
      <c r="DP268" s="390"/>
      <c r="DQ268" s="390"/>
      <c r="DR268" s="390"/>
      <c r="DS268" s="390"/>
      <c r="DT268" s="390"/>
      <c r="DU268" s="390"/>
      <c r="DV268" s="390"/>
      <c r="DW268" s="390"/>
      <c r="DX268" s="390"/>
      <c r="DY268" s="390"/>
      <c r="DZ268" s="390"/>
      <c r="EA268" s="390"/>
      <c r="EB268" s="390"/>
      <c r="EC268" s="390"/>
      <c r="ED268" s="390"/>
      <c r="EE268" s="390"/>
      <c r="EF268" s="390"/>
      <c r="EG268" s="390"/>
      <c r="EH268" s="390"/>
      <c r="EI268" s="390"/>
      <c r="EJ268" s="390"/>
      <c r="EK268" s="390"/>
      <c r="EL268" s="390"/>
      <c r="EM268" s="390"/>
      <c r="EN268" s="390"/>
      <c r="EO268" s="390"/>
      <c r="EP268" s="390"/>
      <c r="EQ268" s="390"/>
      <c r="ER268" s="390"/>
      <c r="ES268" s="390"/>
      <c r="ET268" s="390"/>
      <c r="EU268" s="390"/>
      <c r="EV268" s="390"/>
      <c r="EW268" s="390"/>
      <c r="EX268" s="390"/>
      <c r="EY268" s="390"/>
      <c r="EZ268" s="390"/>
      <c r="FA268" s="390"/>
      <c r="FB268" s="390"/>
      <c r="FC268" s="390"/>
      <c r="FD268" s="390"/>
      <c r="FE268" s="390"/>
      <c r="FF268" s="390"/>
      <c r="FG268" s="390"/>
      <c r="FH268" s="390"/>
      <c r="FI268" s="390"/>
      <c r="FJ268" s="390"/>
      <c r="FK268" s="390"/>
      <c r="FL268" s="390"/>
      <c r="FM268" s="390"/>
      <c r="FN268" s="390"/>
      <c r="FO268" s="390"/>
      <c r="FP268" s="390"/>
      <c r="FQ268" s="390"/>
      <c r="FR268" s="390"/>
      <c r="FS268" s="390"/>
      <c r="FT268" s="390"/>
      <c r="FU268" s="390"/>
      <c r="FV268" s="390"/>
      <c r="FW268" s="390"/>
      <c r="FX268" s="390"/>
      <c r="FY268" s="390"/>
      <c r="FZ268" s="390"/>
      <c r="GA268" s="390"/>
      <c r="GB268" s="390"/>
      <c r="GC268" s="390"/>
      <c r="GD268" s="390"/>
      <c r="GE268" s="390"/>
      <c r="GF268" s="390"/>
      <c r="GG268" s="390"/>
      <c r="GH268" s="390"/>
      <c r="GI268" s="390"/>
      <c r="GJ268" s="390"/>
      <c r="GK268" s="390"/>
      <c r="GL268" s="390"/>
      <c r="GM268" s="390"/>
      <c r="GN268" s="390"/>
      <c r="GO268" s="390"/>
      <c r="GP268" s="390"/>
      <c r="GQ268" s="390"/>
      <c r="GR268" s="390"/>
      <c r="GS268" s="390"/>
      <c r="GT268" s="390"/>
      <c r="GU268" s="390"/>
      <c r="GV268" s="390"/>
      <c r="GW268" s="390"/>
      <c r="GX268" s="390"/>
      <c r="GY268" s="390"/>
      <c r="GZ268" s="390"/>
      <c r="HA268" s="390"/>
      <c r="HB268" s="390"/>
      <c r="HC268" s="390"/>
      <c r="HD268" s="390"/>
      <c r="HE268" s="390"/>
      <c r="HF268" s="390"/>
      <c r="HG268" s="390"/>
      <c r="HH268" s="390"/>
      <c r="HI268" s="390"/>
      <c r="HJ268" s="390"/>
      <c r="HK268" s="390"/>
      <c r="HL268" s="390"/>
      <c r="HM268" s="390"/>
      <c r="HN268" s="390"/>
      <c r="HO268" s="390"/>
      <c r="HP268" s="390"/>
      <c r="HQ268" s="390"/>
      <c r="HR268" s="390"/>
      <c r="HS268" s="390"/>
      <c r="HT268" s="390"/>
      <c r="HU268" s="390"/>
      <c r="HV268" s="390"/>
      <c r="HW268" s="390"/>
      <c r="HX268" s="390"/>
      <c r="HY268" s="390"/>
      <c r="HZ268" s="390"/>
      <c r="IA268" s="390"/>
      <c r="IB268" s="390"/>
      <c r="IC268" s="390"/>
      <c r="ID268" s="390"/>
      <c r="IE268" s="390"/>
      <c r="IF268" s="390"/>
      <c r="IG268" s="390"/>
      <c r="IH268" s="390"/>
      <c r="II268" s="390"/>
      <c r="IJ268" s="390"/>
      <c r="IK268" s="390"/>
      <c r="IL268" s="390"/>
      <c r="IM268" s="390"/>
      <c r="IN268" s="390"/>
      <c r="IO268" s="390"/>
      <c r="IP268" s="390"/>
      <c r="IQ268" s="390"/>
      <c r="IR268" s="390"/>
      <c r="IS268" s="390"/>
      <c r="IT268" s="390"/>
      <c r="IU268" s="390"/>
      <c r="IV268" s="390"/>
    </row>
    <row r="269" spans="1:256" x14ac:dyDescent="0.2">
      <c r="A269" s="423"/>
      <c r="B269" s="398"/>
      <c r="C269" s="399"/>
      <c r="D269" s="398"/>
      <c r="E269" s="433">
        <f t="shared" si="20"/>
        <v>0</v>
      </c>
      <c r="F269" s="436"/>
      <c r="G269" s="439">
        <f t="shared" si="19"/>
        <v>0</v>
      </c>
      <c r="H269" s="454"/>
      <c r="I269" s="390"/>
      <c r="J269" s="390"/>
      <c r="K269" s="390"/>
      <c r="L269" s="390"/>
      <c r="M269" s="390"/>
      <c r="N269" s="390"/>
      <c r="O269" s="390"/>
      <c r="P269" s="390"/>
      <c r="Q269" s="390"/>
      <c r="R269" s="390"/>
      <c r="S269" s="390"/>
      <c r="T269" s="390"/>
      <c r="U269" s="390"/>
      <c r="V269" s="390"/>
      <c r="W269" s="390"/>
      <c r="X269" s="390"/>
      <c r="Y269" s="390"/>
      <c r="Z269" s="390"/>
      <c r="AA269" s="390"/>
      <c r="AB269" s="390"/>
      <c r="AC269" s="390"/>
      <c r="AD269" s="390"/>
      <c r="AE269" s="390"/>
      <c r="AF269" s="390"/>
      <c r="AG269" s="390"/>
      <c r="AH269" s="390"/>
      <c r="AI269" s="390"/>
      <c r="AJ269" s="390"/>
      <c r="AK269" s="390"/>
      <c r="AL269" s="390"/>
      <c r="AM269" s="390"/>
      <c r="AN269" s="390"/>
      <c r="AO269" s="390"/>
      <c r="AP269" s="390"/>
      <c r="AQ269" s="390"/>
      <c r="AR269" s="390"/>
      <c r="AS269" s="390"/>
      <c r="AT269" s="390"/>
      <c r="AU269" s="390"/>
      <c r="AV269" s="390"/>
      <c r="AW269" s="390"/>
      <c r="AX269" s="390"/>
      <c r="AY269" s="390"/>
      <c r="AZ269" s="390"/>
      <c r="BA269" s="390"/>
      <c r="BB269" s="390"/>
      <c r="BC269" s="390"/>
      <c r="BD269" s="390"/>
      <c r="BE269" s="390"/>
      <c r="BF269" s="390"/>
      <c r="BG269" s="390"/>
      <c r="BH269" s="390"/>
      <c r="BI269" s="390"/>
      <c r="BJ269" s="390"/>
      <c r="BK269" s="390"/>
      <c r="BL269" s="390"/>
      <c r="BM269" s="390"/>
      <c r="BN269" s="390"/>
      <c r="BO269" s="390"/>
      <c r="BP269" s="390"/>
      <c r="BQ269" s="390"/>
      <c r="BR269" s="390"/>
      <c r="BS269" s="390"/>
      <c r="BT269" s="390"/>
      <c r="BU269" s="390"/>
      <c r="BV269" s="390"/>
      <c r="BW269" s="390"/>
      <c r="BX269" s="390"/>
      <c r="BY269" s="390"/>
      <c r="BZ269" s="390"/>
      <c r="CA269" s="390"/>
      <c r="CB269" s="390"/>
      <c r="CC269" s="390"/>
      <c r="CD269" s="390"/>
      <c r="CE269" s="390"/>
      <c r="CF269" s="390"/>
      <c r="CG269" s="390"/>
      <c r="CH269" s="390"/>
      <c r="CI269" s="390"/>
      <c r="CJ269" s="390"/>
      <c r="CK269" s="390"/>
      <c r="CL269" s="390"/>
      <c r="CM269" s="390"/>
      <c r="CN269" s="390"/>
      <c r="CO269" s="390"/>
      <c r="CP269" s="390"/>
      <c r="CQ269" s="390"/>
      <c r="CR269" s="390"/>
      <c r="CS269" s="390"/>
      <c r="CT269" s="390"/>
      <c r="CU269" s="390"/>
      <c r="CV269" s="390"/>
      <c r="CW269" s="390"/>
      <c r="CX269" s="390"/>
      <c r="CY269" s="390"/>
      <c r="CZ269" s="390"/>
      <c r="DA269" s="390"/>
      <c r="DB269" s="390"/>
      <c r="DC269" s="390"/>
      <c r="DD269" s="390"/>
      <c r="DE269" s="390"/>
      <c r="DF269" s="390"/>
      <c r="DG269" s="390"/>
      <c r="DH269" s="390"/>
      <c r="DI269" s="390"/>
      <c r="DJ269" s="390"/>
      <c r="DK269" s="390"/>
      <c r="DL269" s="390"/>
      <c r="DM269" s="390"/>
      <c r="DN269" s="390"/>
      <c r="DO269" s="390"/>
      <c r="DP269" s="390"/>
      <c r="DQ269" s="390"/>
      <c r="DR269" s="390"/>
      <c r="DS269" s="390"/>
      <c r="DT269" s="390"/>
      <c r="DU269" s="390"/>
      <c r="DV269" s="390"/>
      <c r="DW269" s="390"/>
      <c r="DX269" s="390"/>
      <c r="DY269" s="390"/>
      <c r="DZ269" s="390"/>
      <c r="EA269" s="390"/>
      <c r="EB269" s="390"/>
      <c r="EC269" s="390"/>
      <c r="ED269" s="390"/>
      <c r="EE269" s="390"/>
      <c r="EF269" s="390"/>
      <c r="EG269" s="390"/>
      <c r="EH269" s="390"/>
      <c r="EI269" s="390"/>
      <c r="EJ269" s="390"/>
      <c r="EK269" s="390"/>
      <c r="EL269" s="390"/>
      <c r="EM269" s="390"/>
      <c r="EN269" s="390"/>
      <c r="EO269" s="390"/>
      <c r="EP269" s="390"/>
      <c r="EQ269" s="390"/>
      <c r="ER269" s="390"/>
      <c r="ES269" s="390"/>
      <c r="ET269" s="390"/>
      <c r="EU269" s="390"/>
      <c r="EV269" s="390"/>
      <c r="EW269" s="390"/>
      <c r="EX269" s="390"/>
      <c r="EY269" s="390"/>
      <c r="EZ269" s="390"/>
      <c r="FA269" s="390"/>
      <c r="FB269" s="390"/>
      <c r="FC269" s="390"/>
      <c r="FD269" s="390"/>
      <c r="FE269" s="390"/>
      <c r="FF269" s="390"/>
      <c r="FG269" s="390"/>
      <c r="FH269" s="390"/>
      <c r="FI269" s="390"/>
      <c r="FJ269" s="390"/>
      <c r="FK269" s="390"/>
      <c r="FL269" s="390"/>
      <c r="FM269" s="390"/>
      <c r="FN269" s="390"/>
      <c r="FO269" s="390"/>
      <c r="FP269" s="390"/>
      <c r="FQ269" s="390"/>
      <c r="FR269" s="390"/>
      <c r="FS269" s="390"/>
      <c r="FT269" s="390"/>
      <c r="FU269" s="390"/>
      <c r="FV269" s="390"/>
      <c r="FW269" s="390"/>
      <c r="FX269" s="390"/>
      <c r="FY269" s="390"/>
      <c r="FZ269" s="390"/>
      <c r="GA269" s="390"/>
      <c r="GB269" s="390"/>
      <c r="GC269" s="390"/>
      <c r="GD269" s="390"/>
      <c r="GE269" s="390"/>
      <c r="GF269" s="390"/>
      <c r="GG269" s="390"/>
      <c r="GH269" s="390"/>
      <c r="GI269" s="390"/>
      <c r="GJ269" s="390"/>
      <c r="GK269" s="390"/>
      <c r="GL269" s="390"/>
      <c r="GM269" s="390"/>
      <c r="GN269" s="390"/>
      <c r="GO269" s="390"/>
      <c r="GP269" s="390"/>
      <c r="GQ269" s="390"/>
      <c r="GR269" s="390"/>
      <c r="GS269" s="390"/>
      <c r="GT269" s="390"/>
      <c r="GU269" s="390"/>
      <c r="GV269" s="390"/>
      <c r="GW269" s="390"/>
      <c r="GX269" s="390"/>
      <c r="GY269" s="390"/>
      <c r="GZ269" s="390"/>
      <c r="HA269" s="390"/>
      <c r="HB269" s="390"/>
      <c r="HC269" s="390"/>
      <c r="HD269" s="390"/>
      <c r="HE269" s="390"/>
      <c r="HF269" s="390"/>
      <c r="HG269" s="390"/>
      <c r="HH269" s="390"/>
      <c r="HI269" s="390"/>
      <c r="HJ269" s="390"/>
      <c r="HK269" s="390"/>
      <c r="HL269" s="390"/>
      <c r="HM269" s="390"/>
      <c r="HN269" s="390"/>
      <c r="HO269" s="390"/>
      <c r="HP269" s="390"/>
      <c r="HQ269" s="390"/>
      <c r="HR269" s="390"/>
      <c r="HS269" s="390"/>
      <c r="HT269" s="390"/>
      <c r="HU269" s="390"/>
      <c r="HV269" s="390"/>
      <c r="HW269" s="390"/>
      <c r="HX269" s="390"/>
      <c r="HY269" s="390"/>
      <c r="HZ269" s="390"/>
      <c r="IA269" s="390"/>
      <c r="IB269" s="390"/>
      <c r="IC269" s="390"/>
      <c r="ID269" s="390"/>
      <c r="IE269" s="390"/>
      <c r="IF269" s="390"/>
      <c r="IG269" s="390"/>
      <c r="IH269" s="390"/>
      <c r="II269" s="390"/>
      <c r="IJ269" s="390"/>
      <c r="IK269" s="390"/>
      <c r="IL269" s="390"/>
      <c r="IM269" s="390"/>
      <c r="IN269" s="390"/>
      <c r="IO269" s="390"/>
      <c r="IP269" s="390"/>
      <c r="IQ269" s="390"/>
      <c r="IR269" s="390"/>
      <c r="IS269" s="390"/>
      <c r="IT269" s="390"/>
      <c r="IU269" s="390"/>
      <c r="IV269" s="390"/>
    </row>
    <row r="270" spans="1:256" x14ac:dyDescent="0.2">
      <c r="A270" s="423"/>
      <c r="B270" s="398"/>
      <c r="C270" s="399"/>
      <c r="D270" s="398"/>
      <c r="E270" s="433">
        <f t="shared" si="20"/>
        <v>0</v>
      </c>
      <c r="F270" s="436"/>
      <c r="G270" s="439">
        <f t="shared" si="19"/>
        <v>0</v>
      </c>
      <c r="H270" s="454"/>
      <c r="I270" s="390"/>
      <c r="J270" s="390"/>
      <c r="K270" s="390"/>
      <c r="L270" s="390"/>
      <c r="M270" s="390"/>
      <c r="N270" s="390"/>
      <c r="O270" s="390"/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  <c r="AA270" s="390"/>
      <c r="AB270" s="390"/>
      <c r="AC270" s="390"/>
      <c r="AD270" s="390"/>
      <c r="AE270" s="390"/>
      <c r="AF270" s="390"/>
      <c r="AG270" s="390"/>
      <c r="AH270" s="390"/>
      <c r="AI270" s="390"/>
      <c r="AJ270" s="390"/>
      <c r="AK270" s="390"/>
      <c r="AL270" s="390"/>
      <c r="AM270" s="390"/>
      <c r="AN270" s="390"/>
      <c r="AO270" s="390"/>
      <c r="AP270" s="390"/>
      <c r="AQ270" s="390"/>
      <c r="AR270" s="390"/>
      <c r="AS270" s="390"/>
      <c r="AT270" s="390"/>
      <c r="AU270" s="390"/>
      <c r="AV270" s="390"/>
      <c r="AW270" s="390"/>
      <c r="AX270" s="390"/>
      <c r="AY270" s="390"/>
      <c r="AZ270" s="390"/>
      <c r="BA270" s="390"/>
      <c r="BB270" s="390"/>
      <c r="BC270" s="390"/>
      <c r="BD270" s="390"/>
      <c r="BE270" s="390"/>
      <c r="BF270" s="390"/>
      <c r="BG270" s="390"/>
      <c r="BH270" s="390"/>
      <c r="BI270" s="390"/>
      <c r="BJ270" s="390"/>
      <c r="BK270" s="390"/>
      <c r="BL270" s="390"/>
      <c r="BM270" s="390"/>
      <c r="BN270" s="390"/>
      <c r="BO270" s="390"/>
      <c r="BP270" s="390"/>
      <c r="BQ270" s="390"/>
      <c r="BR270" s="390"/>
      <c r="BS270" s="390"/>
      <c r="BT270" s="390"/>
      <c r="BU270" s="390"/>
      <c r="BV270" s="390"/>
      <c r="BW270" s="390"/>
      <c r="BX270" s="390"/>
      <c r="BY270" s="390"/>
      <c r="BZ270" s="390"/>
      <c r="CA270" s="390"/>
      <c r="CB270" s="390"/>
      <c r="CC270" s="390"/>
      <c r="CD270" s="390"/>
      <c r="CE270" s="390"/>
      <c r="CF270" s="390"/>
      <c r="CG270" s="390"/>
      <c r="CH270" s="390"/>
      <c r="CI270" s="390"/>
      <c r="CJ270" s="390"/>
      <c r="CK270" s="390"/>
      <c r="CL270" s="390"/>
      <c r="CM270" s="390"/>
      <c r="CN270" s="390"/>
      <c r="CO270" s="390"/>
      <c r="CP270" s="390"/>
      <c r="CQ270" s="390"/>
      <c r="CR270" s="390"/>
      <c r="CS270" s="390"/>
      <c r="CT270" s="390"/>
      <c r="CU270" s="390"/>
      <c r="CV270" s="390"/>
      <c r="CW270" s="390"/>
      <c r="CX270" s="390"/>
      <c r="CY270" s="390"/>
      <c r="CZ270" s="390"/>
      <c r="DA270" s="390"/>
      <c r="DB270" s="390"/>
      <c r="DC270" s="390"/>
      <c r="DD270" s="390"/>
      <c r="DE270" s="390"/>
      <c r="DF270" s="390"/>
      <c r="DG270" s="390"/>
      <c r="DH270" s="390"/>
      <c r="DI270" s="390"/>
      <c r="DJ270" s="390"/>
      <c r="DK270" s="390"/>
      <c r="DL270" s="390"/>
      <c r="DM270" s="390"/>
      <c r="DN270" s="390"/>
      <c r="DO270" s="390"/>
      <c r="DP270" s="390"/>
      <c r="DQ270" s="390"/>
      <c r="DR270" s="390"/>
      <c r="DS270" s="390"/>
      <c r="DT270" s="390"/>
      <c r="DU270" s="390"/>
      <c r="DV270" s="390"/>
      <c r="DW270" s="390"/>
      <c r="DX270" s="390"/>
      <c r="DY270" s="390"/>
      <c r="DZ270" s="390"/>
      <c r="EA270" s="390"/>
      <c r="EB270" s="390"/>
      <c r="EC270" s="390"/>
      <c r="ED270" s="390"/>
      <c r="EE270" s="390"/>
      <c r="EF270" s="390"/>
      <c r="EG270" s="390"/>
      <c r="EH270" s="390"/>
      <c r="EI270" s="390"/>
      <c r="EJ270" s="390"/>
      <c r="EK270" s="390"/>
      <c r="EL270" s="390"/>
      <c r="EM270" s="390"/>
      <c r="EN270" s="390"/>
      <c r="EO270" s="390"/>
      <c r="EP270" s="390"/>
      <c r="EQ270" s="390"/>
      <c r="ER270" s="390"/>
      <c r="ES270" s="390"/>
      <c r="ET270" s="390"/>
      <c r="EU270" s="390"/>
      <c r="EV270" s="390"/>
      <c r="EW270" s="390"/>
      <c r="EX270" s="390"/>
      <c r="EY270" s="390"/>
      <c r="EZ270" s="390"/>
      <c r="FA270" s="390"/>
      <c r="FB270" s="390"/>
      <c r="FC270" s="390"/>
      <c r="FD270" s="390"/>
      <c r="FE270" s="390"/>
      <c r="FF270" s="390"/>
      <c r="FG270" s="390"/>
      <c r="FH270" s="390"/>
      <c r="FI270" s="390"/>
      <c r="FJ270" s="390"/>
      <c r="FK270" s="390"/>
      <c r="FL270" s="390"/>
      <c r="FM270" s="390"/>
      <c r="FN270" s="390"/>
      <c r="FO270" s="390"/>
      <c r="FP270" s="390"/>
      <c r="FQ270" s="390"/>
      <c r="FR270" s="390"/>
      <c r="FS270" s="390"/>
      <c r="FT270" s="390"/>
      <c r="FU270" s="390"/>
      <c r="FV270" s="390"/>
      <c r="FW270" s="390"/>
      <c r="FX270" s="390"/>
      <c r="FY270" s="390"/>
      <c r="FZ270" s="390"/>
      <c r="GA270" s="390"/>
      <c r="GB270" s="390"/>
      <c r="GC270" s="390"/>
      <c r="GD270" s="390"/>
      <c r="GE270" s="390"/>
      <c r="GF270" s="390"/>
      <c r="GG270" s="390"/>
      <c r="GH270" s="390"/>
      <c r="GI270" s="390"/>
      <c r="GJ270" s="390"/>
      <c r="GK270" s="390"/>
      <c r="GL270" s="390"/>
      <c r="GM270" s="390"/>
      <c r="GN270" s="390"/>
      <c r="GO270" s="390"/>
      <c r="GP270" s="390"/>
      <c r="GQ270" s="390"/>
      <c r="GR270" s="390"/>
      <c r="GS270" s="390"/>
      <c r="GT270" s="390"/>
      <c r="GU270" s="390"/>
      <c r="GV270" s="390"/>
      <c r="GW270" s="390"/>
      <c r="GX270" s="390"/>
      <c r="GY270" s="390"/>
      <c r="GZ270" s="390"/>
      <c r="HA270" s="390"/>
      <c r="HB270" s="390"/>
      <c r="HC270" s="390"/>
      <c r="HD270" s="390"/>
      <c r="HE270" s="390"/>
      <c r="HF270" s="390"/>
      <c r="HG270" s="390"/>
      <c r="HH270" s="390"/>
      <c r="HI270" s="390"/>
      <c r="HJ270" s="390"/>
      <c r="HK270" s="390"/>
      <c r="HL270" s="390"/>
      <c r="HM270" s="390"/>
      <c r="HN270" s="390"/>
      <c r="HO270" s="390"/>
      <c r="HP270" s="390"/>
      <c r="HQ270" s="390"/>
      <c r="HR270" s="390"/>
      <c r="HS270" s="390"/>
      <c r="HT270" s="390"/>
      <c r="HU270" s="390"/>
      <c r="HV270" s="390"/>
      <c r="HW270" s="390"/>
      <c r="HX270" s="390"/>
      <c r="HY270" s="390"/>
      <c r="HZ270" s="390"/>
      <c r="IA270" s="390"/>
      <c r="IB270" s="390"/>
      <c r="IC270" s="390"/>
      <c r="ID270" s="390"/>
      <c r="IE270" s="390"/>
      <c r="IF270" s="390"/>
      <c r="IG270" s="390"/>
      <c r="IH270" s="390"/>
      <c r="II270" s="390"/>
      <c r="IJ270" s="390"/>
      <c r="IK270" s="390"/>
      <c r="IL270" s="390"/>
      <c r="IM270" s="390"/>
      <c r="IN270" s="390"/>
      <c r="IO270" s="390"/>
      <c r="IP270" s="390"/>
      <c r="IQ270" s="390"/>
      <c r="IR270" s="390"/>
      <c r="IS270" s="390"/>
      <c r="IT270" s="390"/>
      <c r="IU270" s="390"/>
      <c r="IV270" s="390"/>
    </row>
    <row r="271" spans="1:256" x14ac:dyDescent="0.2">
      <c r="A271" s="423"/>
      <c r="B271" s="398"/>
      <c r="C271" s="399"/>
      <c r="D271" s="398"/>
      <c r="E271" s="433">
        <f t="shared" si="20"/>
        <v>0</v>
      </c>
      <c r="F271" s="436"/>
      <c r="G271" s="439">
        <f t="shared" si="19"/>
        <v>0</v>
      </c>
      <c r="H271" s="454"/>
      <c r="I271" s="390"/>
      <c r="J271" s="390"/>
      <c r="K271" s="390"/>
      <c r="L271" s="390"/>
      <c r="M271" s="390"/>
      <c r="N271" s="390"/>
      <c r="O271" s="390"/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  <c r="AA271" s="390"/>
      <c r="AB271" s="390"/>
      <c r="AC271" s="390"/>
      <c r="AD271" s="390"/>
      <c r="AE271" s="390"/>
      <c r="AF271" s="390"/>
      <c r="AG271" s="390"/>
      <c r="AH271" s="390"/>
      <c r="AI271" s="390"/>
      <c r="AJ271" s="390"/>
      <c r="AK271" s="390"/>
      <c r="AL271" s="390"/>
      <c r="AM271" s="390"/>
      <c r="AN271" s="390"/>
      <c r="AO271" s="390"/>
      <c r="AP271" s="390"/>
      <c r="AQ271" s="390"/>
      <c r="AR271" s="390"/>
      <c r="AS271" s="390"/>
      <c r="AT271" s="390"/>
      <c r="AU271" s="390"/>
      <c r="AV271" s="390"/>
      <c r="AW271" s="390"/>
      <c r="AX271" s="390"/>
      <c r="AY271" s="390"/>
      <c r="AZ271" s="390"/>
      <c r="BA271" s="390"/>
      <c r="BB271" s="390"/>
      <c r="BC271" s="390"/>
      <c r="BD271" s="390"/>
      <c r="BE271" s="390"/>
      <c r="BF271" s="390"/>
      <c r="BG271" s="390"/>
      <c r="BH271" s="390"/>
      <c r="BI271" s="390"/>
      <c r="BJ271" s="390"/>
      <c r="BK271" s="390"/>
      <c r="BL271" s="390"/>
      <c r="BM271" s="390"/>
      <c r="BN271" s="390"/>
      <c r="BO271" s="390"/>
      <c r="BP271" s="390"/>
      <c r="BQ271" s="390"/>
      <c r="BR271" s="390"/>
      <c r="BS271" s="390"/>
      <c r="BT271" s="390"/>
      <c r="BU271" s="390"/>
      <c r="BV271" s="390"/>
      <c r="BW271" s="390"/>
      <c r="BX271" s="390"/>
      <c r="BY271" s="390"/>
      <c r="BZ271" s="390"/>
      <c r="CA271" s="390"/>
      <c r="CB271" s="390"/>
      <c r="CC271" s="390"/>
      <c r="CD271" s="390"/>
      <c r="CE271" s="390"/>
      <c r="CF271" s="390"/>
      <c r="CG271" s="390"/>
      <c r="CH271" s="390"/>
      <c r="CI271" s="390"/>
      <c r="CJ271" s="390"/>
      <c r="CK271" s="390"/>
      <c r="CL271" s="390"/>
      <c r="CM271" s="390"/>
      <c r="CN271" s="390"/>
      <c r="CO271" s="390"/>
      <c r="CP271" s="390"/>
      <c r="CQ271" s="390"/>
      <c r="CR271" s="390"/>
      <c r="CS271" s="390"/>
      <c r="CT271" s="390"/>
      <c r="CU271" s="390"/>
      <c r="CV271" s="390"/>
      <c r="CW271" s="390"/>
      <c r="CX271" s="390"/>
      <c r="CY271" s="390"/>
      <c r="CZ271" s="390"/>
      <c r="DA271" s="390"/>
      <c r="DB271" s="390"/>
      <c r="DC271" s="390"/>
      <c r="DD271" s="390"/>
      <c r="DE271" s="390"/>
      <c r="DF271" s="390"/>
      <c r="DG271" s="390"/>
      <c r="DH271" s="390"/>
      <c r="DI271" s="390"/>
      <c r="DJ271" s="390"/>
      <c r="DK271" s="390"/>
      <c r="DL271" s="390"/>
      <c r="DM271" s="390"/>
      <c r="DN271" s="390"/>
      <c r="DO271" s="390"/>
      <c r="DP271" s="390"/>
      <c r="DQ271" s="390"/>
      <c r="DR271" s="390"/>
      <c r="DS271" s="390"/>
      <c r="DT271" s="390"/>
      <c r="DU271" s="390"/>
      <c r="DV271" s="390"/>
      <c r="DW271" s="390"/>
      <c r="DX271" s="390"/>
      <c r="DY271" s="390"/>
      <c r="DZ271" s="390"/>
      <c r="EA271" s="390"/>
      <c r="EB271" s="390"/>
      <c r="EC271" s="390"/>
      <c r="ED271" s="390"/>
      <c r="EE271" s="390"/>
      <c r="EF271" s="390"/>
      <c r="EG271" s="390"/>
      <c r="EH271" s="390"/>
      <c r="EI271" s="390"/>
      <c r="EJ271" s="390"/>
      <c r="EK271" s="390"/>
      <c r="EL271" s="390"/>
      <c r="EM271" s="390"/>
      <c r="EN271" s="390"/>
      <c r="EO271" s="390"/>
      <c r="EP271" s="390"/>
      <c r="EQ271" s="390"/>
      <c r="ER271" s="390"/>
      <c r="ES271" s="390"/>
      <c r="ET271" s="390"/>
      <c r="EU271" s="390"/>
      <c r="EV271" s="390"/>
      <c r="EW271" s="390"/>
      <c r="EX271" s="390"/>
      <c r="EY271" s="390"/>
      <c r="EZ271" s="390"/>
      <c r="FA271" s="390"/>
      <c r="FB271" s="390"/>
      <c r="FC271" s="390"/>
      <c r="FD271" s="390"/>
      <c r="FE271" s="390"/>
      <c r="FF271" s="390"/>
      <c r="FG271" s="390"/>
      <c r="FH271" s="390"/>
      <c r="FI271" s="390"/>
      <c r="FJ271" s="390"/>
      <c r="FK271" s="390"/>
      <c r="FL271" s="390"/>
      <c r="FM271" s="390"/>
      <c r="FN271" s="390"/>
      <c r="FO271" s="390"/>
      <c r="FP271" s="390"/>
      <c r="FQ271" s="390"/>
      <c r="FR271" s="390"/>
      <c r="FS271" s="390"/>
      <c r="FT271" s="390"/>
      <c r="FU271" s="390"/>
      <c r="FV271" s="390"/>
      <c r="FW271" s="390"/>
      <c r="FX271" s="390"/>
      <c r="FY271" s="390"/>
      <c r="FZ271" s="390"/>
      <c r="GA271" s="390"/>
      <c r="GB271" s="390"/>
      <c r="GC271" s="390"/>
      <c r="GD271" s="390"/>
      <c r="GE271" s="390"/>
      <c r="GF271" s="390"/>
      <c r="GG271" s="390"/>
      <c r="GH271" s="390"/>
      <c r="GI271" s="390"/>
      <c r="GJ271" s="390"/>
      <c r="GK271" s="390"/>
      <c r="GL271" s="390"/>
      <c r="GM271" s="390"/>
      <c r="GN271" s="390"/>
      <c r="GO271" s="390"/>
      <c r="GP271" s="390"/>
      <c r="GQ271" s="390"/>
      <c r="GR271" s="390"/>
      <c r="GS271" s="390"/>
      <c r="GT271" s="390"/>
      <c r="GU271" s="390"/>
      <c r="GV271" s="390"/>
      <c r="GW271" s="390"/>
      <c r="GX271" s="390"/>
      <c r="GY271" s="390"/>
      <c r="GZ271" s="390"/>
      <c r="HA271" s="390"/>
      <c r="HB271" s="390"/>
      <c r="HC271" s="390"/>
      <c r="HD271" s="390"/>
      <c r="HE271" s="390"/>
      <c r="HF271" s="390"/>
      <c r="HG271" s="390"/>
      <c r="HH271" s="390"/>
      <c r="HI271" s="390"/>
      <c r="HJ271" s="390"/>
      <c r="HK271" s="390"/>
      <c r="HL271" s="390"/>
      <c r="HM271" s="390"/>
      <c r="HN271" s="390"/>
      <c r="HO271" s="390"/>
      <c r="HP271" s="390"/>
      <c r="HQ271" s="390"/>
      <c r="HR271" s="390"/>
      <c r="HS271" s="390"/>
      <c r="HT271" s="390"/>
      <c r="HU271" s="390"/>
      <c r="HV271" s="390"/>
      <c r="HW271" s="390"/>
      <c r="HX271" s="390"/>
      <c r="HY271" s="390"/>
      <c r="HZ271" s="390"/>
      <c r="IA271" s="390"/>
      <c r="IB271" s="390"/>
      <c r="IC271" s="390"/>
      <c r="ID271" s="390"/>
      <c r="IE271" s="390"/>
      <c r="IF271" s="390"/>
      <c r="IG271" s="390"/>
      <c r="IH271" s="390"/>
      <c r="II271" s="390"/>
      <c r="IJ271" s="390"/>
      <c r="IK271" s="390"/>
      <c r="IL271" s="390"/>
      <c r="IM271" s="390"/>
      <c r="IN271" s="390"/>
      <c r="IO271" s="390"/>
      <c r="IP271" s="390"/>
      <c r="IQ271" s="390"/>
      <c r="IR271" s="390"/>
      <c r="IS271" s="390"/>
      <c r="IT271" s="390"/>
      <c r="IU271" s="390"/>
      <c r="IV271" s="390"/>
    </row>
    <row r="272" spans="1:256" x14ac:dyDescent="0.2">
      <c r="A272" s="423"/>
      <c r="B272" s="398"/>
      <c r="C272" s="399"/>
      <c r="D272" s="398"/>
      <c r="E272" s="433">
        <f t="shared" si="20"/>
        <v>0</v>
      </c>
      <c r="F272" s="436"/>
      <c r="G272" s="439">
        <f t="shared" si="19"/>
        <v>0</v>
      </c>
      <c r="H272" s="454"/>
      <c r="I272" s="390"/>
      <c r="J272" s="390"/>
      <c r="K272" s="390"/>
      <c r="L272" s="390"/>
      <c r="M272" s="390"/>
      <c r="N272" s="390"/>
      <c r="O272" s="390"/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  <c r="AA272" s="390"/>
      <c r="AB272" s="390"/>
      <c r="AC272" s="390"/>
      <c r="AD272" s="390"/>
      <c r="AE272" s="390"/>
      <c r="AF272" s="390"/>
      <c r="AG272" s="390"/>
      <c r="AH272" s="390"/>
      <c r="AI272" s="390"/>
      <c r="AJ272" s="390"/>
      <c r="AK272" s="390"/>
      <c r="AL272" s="390"/>
      <c r="AM272" s="390"/>
      <c r="AN272" s="390"/>
      <c r="AO272" s="390"/>
      <c r="AP272" s="390"/>
      <c r="AQ272" s="390"/>
      <c r="AR272" s="390"/>
      <c r="AS272" s="390"/>
      <c r="AT272" s="390"/>
      <c r="AU272" s="390"/>
      <c r="AV272" s="390"/>
      <c r="AW272" s="390"/>
      <c r="AX272" s="390"/>
      <c r="AY272" s="390"/>
      <c r="AZ272" s="390"/>
      <c r="BA272" s="390"/>
      <c r="BB272" s="390"/>
      <c r="BC272" s="390"/>
      <c r="BD272" s="390"/>
      <c r="BE272" s="390"/>
      <c r="BF272" s="390"/>
      <c r="BG272" s="390"/>
      <c r="BH272" s="390"/>
      <c r="BI272" s="390"/>
      <c r="BJ272" s="390"/>
      <c r="BK272" s="390"/>
      <c r="BL272" s="390"/>
      <c r="BM272" s="390"/>
      <c r="BN272" s="390"/>
      <c r="BO272" s="390"/>
      <c r="BP272" s="390"/>
      <c r="BQ272" s="390"/>
      <c r="BR272" s="390"/>
      <c r="BS272" s="390"/>
      <c r="BT272" s="390"/>
      <c r="BU272" s="390"/>
      <c r="BV272" s="390"/>
      <c r="BW272" s="390"/>
      <c r="BX272" s="390"/>
      <c r="BY272" s="390"/>
      <c r="BZ272" s="390"/>
      <c r="CA272" s="390"/>
      <c r="CB272" s="390"/>
      <c r="CC272" s="390"/>
      <c r="CD272" s="390"/>
      <c r="CE272" s="390"/>
      <c r="CF272" s="390"/>
      <c r="CG272" s="390"/>
      <c r="CH272" s="390"/>
      <c r="CI272" s="390"/>
      <c r="CJ272" s="390"/>
      <c r="CK272" s="390"/>
      <c r="CL272" s="390"/>
      <c r="CM272" s="390"/>
      <c r="CN272" s="390"/>
      <c r="CO272" s="390"/>
      <c r="CP272" s="390"/>
      <c r="CQ272" s="390"/>
      <c r="CR272" s="390"/>
      <c r="CS272" s="390"/>
      <c r="CT272" s="390"/>
      <c r="CU272" s="390"/>
      <c r="CV272" s="390"/>
      <c r="CW272" s="390"/>
      <c r="CX272" s="390"/>
      <c r="CY272" s="390"/>
      <c r="CZ272" s="390"/>
      <c r="DA272" s="390"/>
      <c r="DB272" s="390"/>
      <c r="DC272" s="390"/>
      <c r="DD272" s="390"/>
      <c r="DE272" s="390"/>
      <c r="DF272" s="390"/>
      <c r="DG272" s="390"/>
      <c r="DH272" s="390"/>
      <c r="DI272" s="390"/>
      <c r="DJ272" s="390"/>
      <c r="DK272" s="390"/>
      <c r="DL272" s="390"/>
      <c r="DM272" s="390"/>
      <c r="DN272" s="390"/>
      <c r="DO272" s="390"/>
      <c r="DP272" s="390"/>
      <c r="DQ272" s="390"/>
      <c r="DR272" s="390"/>
      <c r="DS272" s="390"/>
      <c r="DT272" s="390"/>
      <c r="DU272" s="390"/>
      <c r="DV272" s="390"/>
      <c r="DW272" s="390"/>
      <c r="DX272" s="390"/>
      <c r="DY272" s="390"/>
      <c r="DZ272" s="390"/>
      <c r="EA272" s="390"/>
      <c r="EB272" s="390"/>
      <c r="EC272" s="390"/>
      <c r="ED272" s="390"/>
      <c r="EE272" s="390"/>
      <c r="EF272" s="390"/>
      <c r="EG272" s="390"/>
      <c r="EH272" s="390"/>
      <c r="EI272" s="390"/>
      <c r="EJ272" s="390"/>
      <c r="EK272" s="390"/>
      <c r="EL272" s="390"/>
      <c r="EM272" s="390"/>
      <c r="EN272" s="390"/>
      <c r="EO272" s="390"/>
      <c r="EP272" s="390"/>
      <c r="EQ272" s="390"/>
      <c r="ER272" s="390"/>
      <c r="ES272" s="390"/>
      <c r="ET272" s="390"/>
      <c r="EU272" s="390"/>
      <c r="EV272" s="390"/>
      <c r="EW272" s="390"/>
      <c r="EX272" s="390"/>
      <c r="EY272" s="390"/>
      <c r="EZ272" s="390"/>
      <c r="FA272" s="390"/>
      <c r="FB272" s="390"/>
      <c r="FC272" s="390"/>
      <c r="FD272" s="390"/>
      <c r="FE272" s="390"/>
      <c r="FF272" s="390"/>
      <c r="FG272" s="390"/>
      <c r="FH272" s="390"/>
      <c r="FI272" s="390"/>
      <c r="FJ272" s="390"/>
      <c r="FK272" s="390"/>
      <c r="FL272" s="390"/>
      <c r="FM272" s="390"/>
      <c r="FN272" s="390"/>
      <c r="FO272" s="390"/>
      <c r="FP272" s="390"/>
      <c r="FQ272" s="390"/>
      <c r="FR272" s="390"/>
      <c r="FS272" s="390"/>
      <c r="FT272" s="390"/>
      <c r="FU272" s="390"/>
      <c r="FV272" s="390"/>
      <c r="FW272" s="390"/>
      <c r="FX272" s="390"/>
      <c r="FY272" s="390"/>
      <c r="FZ272" s="390"/>
      <c r="GA272" s="390"/>
      <c r="GB272" s="390"/>
      <c r="GC272" s="390"/>
      <c r="GD272" s="390"/>
      <c r="GE272" s="390"/>
      <c r="GF272" s="390"/>
      <c r="GG272" s="390"/>
      <c r="GH272" s="390"/>
      <c r="GI272" s="390"/>
      <c r="GJ272" s="390"/>
      <c r="GK272" s="390"/>
      <c r="GL272" s="390"/>
      <c r="GM272" s="390"/>
      <c r="GN272" s="390"/>
      <c r="GO272" s="390"/>
      <c r="GP272" s="390"/>
      <c r="GQ272" s="390"/>
      <c r="GR272" s="390"/>
      <c r="GS272" s="390"/>
      <c r="GT272" s="390"/>
      <c r="GU272" s="390"/>
      <c r="GV272" s="390"/>
      <c r="GW272" s="390"/>
      <c r="GX272" s="390"/>
      <c r="GY272" s="390"/>
      <c r="GZ272" s="390"/>
      <c r="HA272" s="390"/>
      <c r="HB272" s="390"/>
      <c r="HC272" s="390"/>
      <c r="HD272" s="390"/>
      <c r="HE272" s="390"/>
      <c r="HF272" s="390"/>
      <c r="HG272" s="390"/>
      <c r="HH272" s="390"/>
      <c r="HI272" s="390"/>
      <c r="HJ272" s="390"/>
      <c r="HK272" s="390"/>
      <c r="HL272" s="390"/>
      <c r="HM272" s="390"/>
      <c r="HN272" s="390"/>
      <c r="HO272" s="390"/>
      <c r="HP272" s="390"/>
      <c r="HQ272" s="390"/>
      <c r="HR272" s="390"/>
      <c r="HS272" s="390"/>
      <c r="HT272" s="390"/>
      <c r="HU272" s="390"/>
      <c r="HV272" s="390"/>
      <c r="HW272" s="390"/>
      <c r="HX272" s="390"/>
      <c r="HY272" s="390"/>
      <c r="HZ272" s="390"/>
      <c r="IA272" s="390"/>
      <c r="IB272" s="390"/>
      <c r="IC272" s="390"/>
      <c r="ID272" s="390"/>
      <c r="IE272" s="390"/>
      <c r="IF272" s="390"/>
      <c r="IG272" s="390"/>
      <c r="IH272" s="390"/>
      <c r="II272" s="390"/>
      <c r="IJ272" s="390"/>
      <c r="IK272" s="390"/>
      <c r="IL272" s="390"/>
      <c r="IM272" s="390"/>
      <c r="IN272" s="390"/>
      <c r="IO272" s="390"/>
      <c r="IP272" s="390"/>
      <c r="IQ272" s="390"/>
      <c r="IR272" s="390"/>
      <c r="IS272" s="390"/>
      <c r="IT272" s="390"/>
      <c r="IU272" s="390"/>
      <c r="IV272" s="390"/>
    </row>
    <row r="273" spans="1:256" x14ac:dyDescent="0.2">
      <c r="A273" s="423"/>
      <c r="B273" s="398"/>
      <c r="C273" s="399"/>
      <c r="D273" s="398"/>
      <c r="E273" s="433">
        <f t="shared" si="20"/>
        <v>0</v>
      </c>
      <c r="F273" s="436"/>
      <c r="G273" s="439">
        <f t="shared" si="19"/>
        <v>0</v>
      </c>
      <c r="H273" s="454"/>
      <c r="I273" s="390"/>
      <c r="J273" s="390"/>
      <c r="K273" s="390"/>
      <c r="L273" s="390"/>
      <c r="M273" s="390"/>
      <c r="N273" s="390"/>
      <c r="O273" s="390"/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  <c r="AA273" s="390"/>
      <c r="AB273" s="390"/>
      <c r="AC273" s="390"/>
      <c r="AD273" s="390"/>
      <c r="AE273" s="390"/>
      <c r="AF273" s="390"/>
      <c r="AG273" s="390"/>
      <c r="AH273" s="390"/>
      <c r="AI273" s="390"/>
      <c r="AJ273" s="390"/>
      <c r="AK273" s="390"/>
      <c r="AL273" s="390"/>
      <c r="AM273" s="390"/>
      <c r="AN273" s="390"/>
      <c r="AO273" s="390"/>
      <c r="AP273" s="390"/>
      <c r="AQ273" s="390"/>
      <c r="AR273" s="390"/>
      <c r="AS273" s="390"/>
      <c r="AT273" s="390"/>
      <c r="AU273" s="390"/>
      <c r="AV273" s="390"/>
      <c r="AW273" s="390"/>
      <c r="AX273" s="390"/>
      <c r="AY273" s="390"/>
      <c r="AZ273" s="390"/>
      <c r="BA273" s="390"/>
      <c r="BB273" s="390"/>
      <c r="BC273" s="390"/>
      <c r="BD273" s="390"/>
      <c r="BE273" s="390"/>
      <c r="BF273" s="390"/>
      <c r="BG273" s="390"/>
      <c r="BH273" s="390"/>
      <c r="BI273" s="390"/>
      <c r="BJ273" s="390"/>
      <c r="BK273" s="390"/>
      <c r="BL273" s="390"/>
      <c r="BM273" s="390"/>
      <c r="BN273" s="390"/>
      <c r="BO273" s="390"/>
      <c r="BP273" s="390"/>
      <c r="BQ273" s="390"/>
      <c r="BR273" s="390"/>
      <c r="BS273" s="390"/>
      <c r="BT273" s="390"/>
      <c r="BU273" s="390"/>
      <c r="BV273" s="390"/>
      <c r="BW273" s="390"/>
      <c r="BX273" s="390"/>
      <c r="BY273" s="390"/>
      <c r="BZ273" s="390"/>
      <c r="CA273" s="390"/>
      <c r="CB273" s="390"/>
      <c r="CC273" s="390"/>
      <c r="CD273" s="390"/>
      <c r="CE273" s="390"/>
      <c r="CF273" s="390"/>
      <c r="CG273" s="390"/>
      <c r="CH273" s="390"/>
      <c r="CI273" s="390"/>
      <c r="CJ273" s="390"/>
      <c r="CK273" s="390"/>
      <c r="CL273" s="390"/>
      <c r="CM273" s="390"/>
      <c r="CN273" s="390"/>
      <c r="CO273" s="390"/>
      <c r="CP273" s="390"/>
      <c r="CQ273" s="390"/>
      <c r="CR273" s="390"/>
      <c r="CS273" s="390"/>
      <c r="CT273" s="390"/>
      <c r="CU273" s="390"/>
      <c r="CV273" s="390"/>
      <c r="CW273" s="390"/>
      <c r="CX273" s="390"/>
      <c r="CY273" s="390"/>
      <c r="CZ273" s="390"/>
      <c r="DA273" s="390"/>
      <c r="DB273" s="390"/>
      <c r="DC273" s="390"/>
      <c r="DD273" s="390"/>
      <c r="DE273" s="390"/>
      <c r="DF273" s="390"/>
      <c r="DG273" s="390"/>
      <c r="DH273" s="390"/>
      <c r="DI273" s="390"/>
      <c r="DJ273" s="390"/>
      <c r="DK273" s="390"/>
      <c r="DL273" s="390"/>
      <c r="DM273" s="390"/>
      <c r="DN273" s="390"/>
      <c r="DO273" s="390"/>
      <c r="DP273" s="390"/>
      <c r="DQ273" s="390"/>
      <c r="DR273" s="390"/>
      <c r="DS273" s="390"/>
      <c r="DT273" s="390"/>
      <c r="DU273" s="390"/>
      <c r="DV273" s="390"/>
      <c r="DW273" s="390"/>
      <c r="DX273" s="390"/>
      <c r="DY273" s="390"/>
      <c r="DZ273" s="390"/>
      <c r="EA273" s="390"/>
      <c r="EB273" s="390"/>
      <c r="EC273" s="390"/>
      <c r="ED273" s="390"/>
      <c r="EE273" s="390"/>
      <c r="EF273" s="390"/>
      <c r="EG273" s="390"/>
      <c r="EH273" s="390"/>
      <c r="EI273" s="390"/>
      <c r="EJ273" s="390"/>
      <c r="EK273" s="390"/>
      <c r="EL273" s="390"/>
      <c r="EM273" s="390"/>
      <c r="EN273" s="390"/>
      <c r="EO273" s="390"/>
      <c r="EP273" s="390"/>
      <c r="EQ273" s="390"/>
      <c r="ER273" s="390"/>
      <c r="ES273" s="390"/>
      <c r="ET273" s="390"/>
      <c r="EU273" s="390"/>
      <c r="EV273" s="390"/>
      <c r="EW273" s="390"/>
      <c r="EX273" s="390"/>
      <c r="EY273" s="390"/>
      <c r="EZ273" s="390"/>
      <c r="FA273" s="390"/>
      <c r="FB273" s="390"/>
      <c r="FC273" s="390"/>
      <c r="FD273" s="390"/>
      <c r="FE273" s="390"/>
      <c r="FF273" s="390"/>
      <c r="FG273" s="390"/>
      <c r="FH273" s="390"/>
      <c r="FI273" s="390"/>
      <c r="FJ273" s="390"/>
      <c r="FK273" s="390"/>
      <c r="FL273" s="390"/>
      <c r="FM273" s="390"/>
      <c r="FN273" s="390"/>
      <c r="FO273" s="390"/>
      <c r="FP273" s="390"/>
      <c r="FQ273" s="390"/>
      <c r="FR273" s="390"/>
      <c r="FS273" s="390"/>
      <c r="FT273" s="390"/>
      <c r="FU273" s="390"/>
      <c r="FV273" s="390"/>
      <c r="FW273" s="390"/>
      <c r="FX273" s="390"/>
      <c r="FY273" s="390"/>
      <c r="FZ273" s="390"/>
      <c r="GA273" s="390"/>
      <c r="GB273" s="390"/>
      <c r="GC273" s="390"/>
      <c r="GD273" s="390"/>
      <c r="GE273" s="390"/>
      <c r="GF273" s="390"/>
      <c r="GG273" s="390"/>
      <c r="GH273" s="390"/>
      <c r="GI273" s="390"/>
      <c r="GJ273" s="390"/>
      <c r="GK273" s="390"/>
      <c r="GL273" s="390"/>
      <c r="GM273" s="390"/>
      <c r="GN273" s="390"/>
      <c r="GO273" s="390"/>
      <c r="GP273" s="390"/>
      <c r="GQ273" s="390"/>
      <c r="GR273" s="390"/>
      <c r="GS273" s="390"/>
      <c r="GT273" s="390"/>
      <c r="GU273" s="390"/>
      <c r="GV273" s="390"/>
      <c r="GW273" s="390"/>
      <c r="GX273" s="390"/>
      <c r="GY273" s="390"/>
      <c r="GZ273" s="390"/>
      <c r="HA273" s="390"/>
      <c r="HB273" s="390"/>
      <c r="HC273" s="390"/>
      <c r="HD273" s="390"/>
      <c r="HE273" s="390"/>
      <c r="HF273" s="390"/>
      <c r="HG273" s="390"/>
      <c r="HH273" s="390"/>
      <c r="HI273" s="390"/>
      <c r="HJ273" s="390"/>
      <c r="HK273" s="390"/>
      <c r="HL273" s="390"/>
      <c r="HM273" s="390"/>
      <c r="HN273" s="390"/>
      <c r="HO273" s="390"/>
      <c r="HP273" s="390"/>
      <c r="HQ273" s="390"/>
      <c r="HR273" s="390"/>
      <c r="HS273" s="390"/>
      <c r="HT273" s="390"/>
      <c r="HU273" s="390"/>
      <c r="HV273" s="390"/>
      <c r="HW273" s="390"/>
      <c r="HX273" s="390"/>
      <c r="HY273" s="390"/>
      <c r="HZ273" s="390"/>
      <c r="IA273" s="390"/>
      <c r="IB273" s="390"/>
      <c r="IC273" s="390"/>
      <c r="ID273" s="390"/>
      <c r="IE273" s="390"/>
      <c r="IF273" s="390"/>
      <c r="IG273" s="390"/>
      <c r="IH273" s="390"/>
      <c r="II273" s="390"/>
      <c r="IJ273" s="390"/>
      <c r="IK273" s="390"/>
      <c r="IL273" s="390"/>
      <c r="IM273" s="390"/>
      <c r="IN273" s="390"/>
      <c r="IO273" s="390"/>
      <c r="IP273" s="390"/>
      <c r="IQ273" s="390"/>
      <c r="IR273" s="390"/>
      <c r="IS273" s="390"/>
      <c r="IT273" s="390"/>
      <c r="IU273" s="390"/>
      <c r="IV273" s="390"/>
    </row>
    <row r="274" spans="1:256" x14ac:dyDescent="0.2">
      <c r="A274" s="423"/>
      <c r="B274" s="398"/>
      <c r="C274" s="399"/>
      <c r="D274" s="398"/>
      <c r="E274" s="433">
        <f t="shared" si="20"/>
        <v>0</v>
      </c>
      <c r="F274" s="436"/>
      <c r="G274" s="439">
        <f t="shared" si="19"/>
        <v>0</v>
      </c>
      <c r="H274" s="454"/>
      <c r="I274" s="390"/>
      <c r="J274" s="390"/>
      <c r="K274" s="390"/>
      <c r="L274" s="390"/>
      <c r="M274" s="390"/>
      <c r="N274" s="390"/>
      <c r="O274" s="390"/>
      <c r="P274" s="390"/>
      <c r="Q274" s="390"/>
      <c r="R274" s="390"/>
      <c r="S274" s="390"/>
      <c r="T274" s="390"/>
      <c r="U274" s="390"/>
      <c r="V274" s="390"/>
      <c r="W274" s="390"/>
      <c r="X274" s="390"/>
      <c r="Y274" s="390"/>
      <c r="Z274" s="390"/>
      <c r="AA274" s="390"/>
      <c r="AB274" s="390"/>
      <c r="AC274" s="390"/>
      <c r="AD274" s="390"/>
      <c r="AE274" s="390"/>
      <c r="AF274" s="390"/>
      <c r="AG274" s="390"/>
      <c r="AH274" s="390"/>
      <c r="AI274" s="390"/>
      <c r="AJ274" s="390"/>
      <c r="AK274" s="390"/>
      <c r="AL274" s="390"/>
      <c r="AM274" s="390"/>
      <c r="AN274" s="390"/>
      <c r="AO274" s="390"/>
      <c r="AP274" s="390"/>
      <c r="AQ274" s="390"/>
      <c r="AR274" s="390"/>
      <c r="AS274" s="390"/>
      <c r="AT274" s="390"/>
      <c r="AU274" s="390"/>
      <c r="AV274" s="390"/>
      <c r="AW274" s="390"/>
      <c r="AX274" s="390"/>
      <c r="AY274" s="390"/>
      <c r="AZ274" s="390"/>
      <c r="BA274" s="390"/>
      <c r="BB274" s="390"/>
      <c r="BC274" s="390"/>
      <c r="BD274" s="390"/>
      <c r="BE274" s="390"/>
      <c r="BF274" s="390"/>
      <c r="BG274" s="390"/>
      <c r="BH274" s="390"/>
      <c r="BI274" s="390"/>
      <c r="BJ274" s="390"/>
      <c r="BK274" s="390"/>
      <c r="BL274" s="390"/>
      <c r="BM274" s="390"/>
      <c r="BN274" s="390"/>
      <c r="BO274" s="390"/>
      <c r="BP274" s="390"/>
      <c r="BQ274" s="390"/>
      <c r="BR274" s="390"/>
      <c r="BS274" s="390"/>
      <c r="BT274" s="390"/>
      <c r="BU274" s="390"/>
      <c r="BV274" s="390"/>
      <c r="BW274" s="390"/>
      <c r="BX274" s="390"/>
      <c r="BY274" s="390"/>
      <c r="BZ274" s="390"/>
      <c r="CA274" s="390"/>
      <c r="CB274" s="390"/>
      <c r="CC274" s="390"/>
      <c r="CD274" s="390"/>
      <c r="CE274" s="390"/>
      <c r="CF274" s="390"/>
      <c r="CG274" s="390"/>
      <c r="CH274" s="390"/>
      <c r="CI274" s="390"/>
      <c r="CJ274" s="390"/>
      <c r="CK274" s="390"/>
      <c r="CL274" s="390"/>
      <c r="CM274" s="390"/>
      <c r="CN274" s="390"/>
      <c r="CO274" s="390"/>
      <c r="CP274" s="390"/>
      <c r="CQ274" s="390"/>
      <c r="CR274" s="390"/>
      <c r="CS274" s="390"/>
      <c r="CT274" s="390"/>
      <c r="CU274" s="390"/>
      <c r="CV274" s="390"/>
      <c r="CW274" s="390"/>
      <c r="CX274" s="390"/>
      <c r="CY274" s="390"/>
      <c r="CZ274" s="390"/>
      <c r="DA274" s="390"/>
      <c r="DB274" s="390"/>
      <c r="DC274" s="390"/>
      <c r="DD274" s="390"/>
      <c r="DE274" s="390"/>
      <c r="DF274" s="390"/>
      <c r="DG274" s="390"/>
      <c r="DH274" s="390"/>
      <c r="DI274" s="390"/>
      <c r="DJ274" s="390"/>
      <c r="DK274" s="390"/>
      <c r="DL274" s="390"/>
      <c r="DM274" s="390"/>
      <c r="DN274" s="390"/>
      <c r="DO274" s="390"/>
      <c r="DP274" s="390"/>
      <c r="DQ274" s="390"/>
      <c r="DR274" s="390"/>
      <c r="DS274" s="390"/>
      <c r="DT274" s="390"/>
      <c r="DU274" s="390"/>
      <c r="DV274" s="390"/>
      <c r="DW274" s="390"/>
      <c r="DX274" s="390"/>
      <c r="DY274" s="390"/>
      <c r="DZ274" s="390"/>
      <c r="EA274" s="390"/>
      <c r="EB274" s="390"/>
      <c r="EC274" s="390"/>
      <c r="ED274" s="390"/>
      <c r="EE274" s="390"/>
      <c r="EF274" s="390"/>
      <c r="EG274" s="390"/>
      <c r="EH274" s="390"/>
      <c r="EI274" s="390"/>
      <c r="EJ274" s="390"/>
      <c r="EK274" s="390"/>
      <c r="EL274" s="390"/>
      <c r="EM274" s="390"/>
      <c r="EN274" s="390"/>
      <c r="EO274" s="390"/>
      <c r="EP274" s="390"/>
      <c r="EQ274" s="390"/>
      <c r="ER274" s="390"/>
      <c r="ES274" s="390"/>
      <c r="ET274" s="390"/>
      <c r="EU274" s="390"/>
      <c r="EV274" s="390"/>
      <c r="EW274" s="390"/>
      <c r="EX274" s="390"/>
      <c r="EY274" s="390"/>
      <c r="EZ274" s="390"/>
      <c r="FA274" s="390"/>
      <c r="FB274" s="390"/>
      <c r="FC274" s="390"/>
      <c r="FD274" s="390"/>
      <c r="FE274" s="390"/>
      <c r="FF274" s="390"/>
      <c r="FG274" s="390"/>
      <c r="FH274" s="390"/>
      <c r="FI274" s="390"/>
      <c r="FJ274" s="390"/>
      <c r="FK274" s="390"/>
      <c r="FL274" s="390"/>
      <c r="FM274" s="390"/>
      <c r="FN274" s="390"/>
      <c r="FO274" s="390"/>
      <c r="FP274" s="390"/>
      <c r="FQ274" s="390"/>
      <c r="FR274" s="390"/>
      <c r="FS274" s="390"/>
      <c r="FT274" s="390"/>
      <c r="FU274" s="390"/>
      <c r="FV274" s="390"/>
      <c r="FW274" s="390"/>
      <c r="FX274" s="390"/>
      <c r="FY274" s="390"/>
      <c r="FZ274" s="390"/>
      <c r="GA274" s="390"/>
      <c r="GB274" s="390"/>
      <c r="GC274" s="390"/>
      <c r="GD274" s="390"/>
      <c r="GE274" s="390"/>
      <c r="GF274" s="390"/>
      <c r="GG274" s="390"/>
      <c r="GH274" s="390"/>
      <c r="GI274" s="390"/>
      <c r="GJ274" s="390"/>
      <c r="GK274" s="390"/>
      <c r="GL274" s="390"/>
      <c r="GM274" s="390"/>
      <c r="GN274" s="390"/>
      <c r="GO274" s="390"/>
      <c r="GP274" s="390"/>
      <c r="GQ274" s="390"/>
      <c r="GR274" s="390"/>
      <c r="GS274" s="390"/>
      <c r="GT274" s="390"/>
      <c r="GU274" s="390"/>
      <c r="GV274" s="390"/>
      <c r="GW274" s="390"/>
      <c r="GX274" s="390"/>
      <c r="GY274" s="390"/>
      <c r="GZ274" s="390"/>
      <c r="HA274" s="390"/>
      <c r="HB274" s="390"/>
      <c r="HC274" s="390"/>
      <c r="HD274" s="390"/>
      <c r="HE274" s="390"/>
      <c r="HF274" s="390"/>
      <c r="HG274" s="390"/>
      <c r="HH274" s="390"/>
      <c r="HI274" s="390"/>
      <c r="HJ274" s="390"/>
      <c r="HK274" s="390"/>
      <c r="HL274" s="390"/>
      <c r="HM274" s="390"/>
      <c r="HN274" s="390"/>
      <c r="HO274" s="390"/>
      <c r="HP274" s="390"/>
      <c r="HQ274" s="390"/>
      <c r="HR274" s="390"/>
      <c r="HS274" s="390"/>
      <c r="HT274" s="390"/>
      <c r="HU274" s="390"/>
      <c r="HV274" s="390"/>
      <c r="HW274" s="390"/>
      <c r="HX274" s="390"/>
      <c r="HY274" s="390"/>
      <c r="HZ274" s="390"/>
      <c r="IA274" s="390"/>
      <c r="IB274" s="390"/>
      <c r="IC274" s="390"/>
      <c r="ID274" s="390"/>
      <c r="IE274" s="390"/>
      <c r="IF274" s="390"/>
      <c r="IG274" s="390"/>
      <c r="IH274" s="390"/>
      <c r="II274" s="390"/>
      <c r="IJ274" s="390"/>
      <c r="IK274" s="390"/>
      <c r="IL274" s="390"/>
      <c r="IM274" s="390"/>
      <c r="IN274" s="390"/>
      <c r="IO274" s="390"/>
      <c r="IP274" s="390"/>
      <c r="IQ274" s="390"/>
      <c r="IR274" s="390"/>
      <c r="IS274" s="390"/>
      <c r="IT274" s="390"/>
      <c r="IU274" s="390"/>
      <c r="IV274" s="390"/>
    </row>
    <row r="275" spans="1:256" x14ac:dyDescent="0.2">
      <c r="A275" s="423"/>
      <c r="B275" s="398"/>
      <c r="C275" s="399"/>
      <c r="D275" s="398"/>
      <c r="E275" s="433">
        <f t="shared" si="20"/>
        <v>0</v>
      </c>
      <c r="F275" s="436"/>
      <c r="G275" s="439">
        <f t="shared" si="19"/>
        <v>0</v>
      </c>
      <c r="H275" s="454"/>
      <c r="I275" s="390"/>
      <c r="J275" s="390"/>
      <c r="K275" s="390"/>
      <c r="L275" s="390"/>
      <c r="M275" s="390"/>
      <c r="N275" s="390"/>
      <c r="O275" s="390"/>
      <c r="P275" s="390"/>
      <c r="Q275" s="390"/>
      <c r="R275" s="390"/>
      <c r="S275" s="390"/>
      <c r="T275" s="390"/>
      <c r="U275" s="390"/>
      <c r="V275" s="390"/>
      <c r="W275" s="390"/>
      <c r="X275" s="390"/>
      <c r="Y275" s="390"/>
      <c r="Z275" s="390"/>
      <c r="AA275" s="390"/>
      <c r="AB275" s="390"/>
      <c r="AC275" s="390"/>
      <c r="AD275" s="390"/>
      <c r="AE275" s="390"/>
      <c r="AF275" s="390"/>
      <c r="AG275" s="390"/>
      <c r="AH275" s="390"/>
      <c r="AI275" s="390"/>
      <c r="AJ275" s="390"/>
      <c r="AK275" s="390"/>
      <c r="AL275" s="390"/>
      <c r="AM275" s="390"/>
      <c r="AN275" s="390"/>
      <c r="AO275" s="390"/>
      <c r="AP275" s="390"/>
      <c r="AQ275" s="390"/>
      <c r="AR275" s="390"/>
      <c r="AS275" s="390"/>
      <c r="AT275" s="390"/>
      <c r="AU275" s="390"/>
      <c r="AV275" s="390"/>
      <c r="AW275" s="390"/>
      <c r="AX275" s="390"/>
      <c r="AY275" s="390"/>
      <c r="AZ275" s="390"/>
      <c r="BA275" s="390"/>
      <c r="BB275" s="390"/>
      <c r="BC275" s="390"/>
      <c r="BD275" s="390"/>
      <c r="BE275" s="390"/>
      <c r="BF275" s="390"/>
      <c r="BG275" s="390"/>
      <c r="BH275" s="390"/>
      <c r="BI275" s="390"/>
      <c r="BJ275" s="390"/>
      <c r="BK275" s="390"/>
      <c r="BL275" s="390"/>
      <c r="BM275" s="390"/>
      <c r="BN275" s="390"/>
      <c r="BO275" s="390"/>
      <c r="BP275" s="390"/>
      <c r="BQ275" s="390"/>
      <c r="BR275" s="390"/>
      <c r="BS275" s="390"/>
      <c r="BT275" s="390"/>
      <c r="BU275" s="390"/>
      <c r="BV275" s="390"/>
      <c r="BW275" s="390"/>
      <c r="BX275" s="390"/>
      <c r="BY275" s="390"/>
      <c r="BZ275" s="390"/>
      <c r="CA275" s="390"/>
      <c r="CB275" s="390"/>
      <c r="CC275" s="390"/>
      <c r="CD275" s="390"/>
      <c r="CE275" s="390"/>
      <c r="CF275" s="390"/>
      <c r="CG275" s="390"/>
      <c r="CH275" s="390"/>
      <c r="CI275" s="390"/>
      <c r="CJ275" s="390"/>
      <c r="CK275" s="390"/>
      <c r="CL275" s="390"/>
      <c r="CM275" s="390"/>
      <c r="CN275" s="390"/>
      <c r="CO275" s="390"/>
      <c r="CP275" s="390"/>
      <c r="CQ275" s="390"/>
      <c r="CR275" s="390"/>
      <c r="CS275" s="390"/>
      <c r="CT275" s="390"/>
      <c r="CU275" s="390"/>
      <c r="CV275" s="390"/>
      <c r="CW275" s="390"/>
      <c r="CX275" s="390"/>
      <c r="CY275" s="390"/>
      <c r="CZ275" s="390"/>
      <c r="DA275" s="390"/>
      <c r="DB275" s="390"/>
      <c r="DC275" s="390"/>
      <c r="DD275" s="390"/>
      <c r="DE275" s="390"/>
      <c r="DF275" s="390"/>
      <c r="DG275" s="390"/>
      <c r="DH275" s="390"/>
      <c r="DI275" s="390"/>
      <c r="DJ275" s="390"/>
      <c r="DK275" s="390"/>
      <c r="DL275" s="390"/>
      <c r="DM275" s="390"/>
      <c r="DN275" s="390"/>
      <c r="DO275" s="390"/>
      <c r="DP275" s="390"/>
      <c r="DQ275" s="390"/>
      <c r="DR275" s="390"/>
      <c r="DS275" s="390"/>
      <c r="DT275" s="390"/>
      <c r="DU275" s="390"/>
      <c r="DV275" s="390"/>
      <c r="DW275" s="390"/>
      <c r="DX275" s="390"/>
      <c r="DY275" s="390"/>
      <c r="DZ275" s="390"/>
      <c r="EA275" s="390"/>
      <c r="EB275" s="390"/>
      <c r="EC275" s="390"/>
      <c r="ED275" s="390"/>
      <c r="EE275" s="390"/>
      <c r="EF275" s="390"/>
      <c r="EG275" s="390"/>
      <c r="EH275" s="390"/>
      <c r="EI275" s="390"/>
      <c r="EJ275" s="390"/>
      <c r="EK275" s="390"/>
      <c r="EL275" s="390"/>
      <c r="EM275" s="390"/>
      <c r="EN275" s="390"/>
      <c r="EO275" s="390"/>
      <c r="EP275" s="390"/>
      <c r="EQ275" s="390"/>
      <c r="ER275" s="390"/>
      <c r="ES275" s="390"/>
      <c r="ET275" s="390"/>
      <c r="EU275" s="390"/>
      <c r="EV275" s="390"/>
      <c r="EW275" s="390"/>
      <c r="EX275" s="390"/>
      <c r="EY275" s="390"/>
      <c r="EZ275" s="390"/>
      <c r="FA275" s="390"/>
      <c r="FB275" s="390"/>
      <c r="FC275" s="390"/>
      <c r="FD275" s="390"/>
      <c r="FE275" s="390"/>
      <c r="FF275" s="390"/>
      <c r="FG275" s="390"/>
      <c r="FH275" s="390"/>
      <c r="FI275" s="390"/>
      <c r="FJ275" s="390"/>
      <c r="FK275" s="390"/>
      <c r="FL275" s="390"/>
      <c r="FM275" s="390"/>
      <c r="FN275" s="390"/>
      <c r="FO275" s="390"/>
      <c r="FP275" s="390"/>
      <c r="FQ275" s="390"/>
      <c r="FR275" s="390"/>
      <c r="FS275" s="390"/>
      <c r="FT275" s="390"/>
      <c r="FU275" s="390"/>
      <c r="FV275" s="390"/>
      <c r="FW275" s="390"/>
      <c r="FX275" s="390"/>
      <c r="FY275" s="390"/>
      <c r="FZ275" s="390"/>
      <c r="GA275" s="390"/>
      <c r="GB275" s="390"/>
      <c r="GC275" s="390"/>
      <c r="GD275" s="390"/>
      <c r="GE275" s="390"/>
      <c r="GF275" s="390"/>
      <c r="GG275" s="390"/>
      <c r="GH275" s="390"/>
      <c r="GI275" s="390"/>
      <c r="GJ275" s="390"/>
      <c r="GK275" s="390"/>
      <c r="GL275" s="390"/>
      <c r="GM275" s="390"/>
      <c r="GN275" s="390"/>
      <c r="GO275" s="390"/>
      <c r="GP275" s="390"/>
      <c r="GQ275" s="390"/>
      <c r="GR275" s="390"/>
      <c r="GS275" s="390"/>
      <c r="GT275" s="390"/>
      <c r="GU275" s="390"/>
      <c r="GV275" s="390"/>
      <c r="GW275" s="390"/>
      <c r="GX275" s="390"/>
      <c r="GY275" s="390"/>
      <c r="GZ275" s="390"/>
      <c r="HA275" s="390"/>
      <c r="HB275" s="390"/>
      <c r="HC275" s="390"/>
      <c r="HD275" s="390"/>
      <c r="HE275" s="390"/>
      <c r="HF275" s="390"/>
      <c r="HG275" s="390"/>
      <c r="HH275" s="390"/>
      <c r="HI275" s="390"/>
      <c r="HJ275" s="390"/>
      <c r="HK275" s="390"/>
      <c r="HL275" s="390"/>
      <c r="HM275" s="390"/>
      <c r="HN275" s="390"/>
      <c r="HO275" s="390"/>
      <c r="HP275" s="390"/>
      <c r="HQ275" s="390"/>
      <c r="HR275" s="390"/>
      <c r="HS275" s="390"/>
      <c r="HT275" s="390"/>
      <c r="HU275" s="390"/>
      <c r="HV275" s="390"/>
      <c r="HW275" s="390"/>
      <c r="HX275" s="390"/>
      <c r="HY275" s="390"/>
      <c r="HZ275" s="390"/>
      <c r="IA275" s="390"/>
      <c r="IB275" s="390"/>
      <c r="IC275" s="390"/>
      <c r="ID275" s="390"/>
      <c r="IE275" s="390"/>
      <c r="IF275" s="390"/>
      <c r="IG275" s="390"/>
      <c r="IH275" s="390"/>
      <c r="II275" s="390"/>
      <c r="IJ275" s="390"/>
      <c r="IK275" s="390"/>
      <c r="IL275" s="390"/>
      <c r="IM275" s="390"/>
      <c r="IN275" s="390"/>
      <c r="IO275" s="390"/>
      <c r="IP275" s="390"/>
      <c r="IQ275" s="390"/>
      <c r="IR275" s="390"/>
      <c r="IS275" s="390"/>
      <c r="IT275" s="390"/>
      <c r="IU275" s="390"/>
      <c r="IV275" s="390"/>
    </row>
    <row r="276" spans="1:256" x14ac:dyDescent="0.2">
      <c r="A276" s="423"/>
      <c r="B276" s="398"/>
      <c r="C276" s="399"/>
      <c r="D276" s="398"/>
      <c r="E276" s="433">
        <f t="shared" si="20"/>
        <v>0</v>
      </c>
      <c r="F276" s="436"/>
      <c r="G276" s="439">
        <f t="shared" si="19"/>
        <v>0</v>
      </c>
      <c r="H276" s="454"/>
      <c r="I276" s="390"/>
      <c r="J276" s="390"/>
      <c r="K276" s="390"/>
      <c r="L276" s="390"/>
      <c r="M276" s="390"/>
      <c r="N276" s="390"/>
      <c r="O276" s="390"/>
      <c r="P276" s="390"/>
      <c r="Q276" s="390"/>
      <c r="R276" s="390"/>
      <c r="S276" s="390"/>
      <c r="T276" s="390"/>
      <c r="U276" s="390"/>
      <c r="V276" s="390"/>
      <c r="W276" s="390"/>
      <c r="X276" s="390"/>
      <c r="Y276" s="390"/>
      <c r="Z276" s="390"/>
      <c r="AA276" s="390"/>
      <c r="AB276" s="390"/>
      <c r="AC276" s="390"/>
      <c r="AD276" s="390"/>
      <c r="AE276" s="390"/>
      <c r="AF276" s="390"/>
      <c r="AG276" s="390"/>
      <c r="AH276" s="390"/>
      <c r="AI276" s="390"/>
      <c r="AJ276" s="390"/>
      <c r="AK276" s="390"/>
      <c r="AL276" s="390"/>
      <c r="AM276" s="390"/>
      <c r="AN276" s="390"/>
      <c r="AO276" s="390"/>
      <c r="AP276" s="390"/>
      <c r="AQ276" s="390"/>
      <c r="AR276" s="390"/>
      <c r="AS276" s="390"/>
      <c r="AT276" s="390"/>
      <c r="AU276" s="390"/>
      <c r="AV276" s="390"/>
      <c r="AW276" s="390"/>
      <c r="AX276" s="390"/>
      <c r="AY276" s="390"/>
      <c r="AZ276" s="390"/>
      <c r="BA276" s="390"/>
      <c r="BB276" s="390"/>
      <c r="BC276" s="390"/>
      <c r="BD276" s="390"/>
      <c r="BE276" s="390"/>
      <c r="BF276" s="390"/>
      <c r="BG276" s="390"/>
      <c r="BH276" s="390"/>
      <c r="BI276" s="390"/>
      <c r="BJ276" s="390"/>
      <c r="BK276" s="390"/>
      <c r="BL276" s="390"/>
      <c r="BM276" s="390"/>
      <c r="BN276" s="390"/>
      <c r="BO276" s="390"/>
      <c r="BP276" s="390"/>
      <c r="BQ276" s="390"/>
      <c r="BR276" s="390"/>
      <c r="BS276" s="390"/>
      <c r="BT276" s="390"/>
      <c r="BU276" s="390"/>
      <c r="BV276" s="390"/>
      <c r="BW276" s="390"/>
      <c r="BX276" s="390"/>
      <c r="BY276" s="390"/>
      <c r="BZ276" s="390"/>
      <c r="CA276" s="390"/>
      <c r="CB276" s="390"/>
      <c r="CC276" s="390"/>
      <c r="CD276" s="390"/>
      <c r="CE276" s="390"/>
      <c r="CF276" s="390"/>
      <c r="CG276" s="390"/>
      <c r="CH276" s="390"/>
      <c r="CI276" s="390"/>
      <c r="CJ276" s="390"/>
      <c r="CK276" s="390"/>
      <c r="CL276" s="390"/>
      <c r="CM276" s="390"/>
      <c r="CN276" s="390"/>
      <c r="CO276" s="390"/>
      <c r="CP276" s="390"/>
      <c r="CQ276" s="390"/>
      <c r="CR276" s="390"/>
      <c r="CS276" s="390"/>
      <c r="CT276" s="390"/>
      <c r="CU276" s="390"/>
      <c r="CV276" s="390"/>
      <c r="CW276" s="390"/>
      <c r="CX276" s="390"/>
      <c r="CY276" s="390"/>
      <c r="CZ276" s="390"/>
      <c r="DA276" s="390"/>
      <c r="DB276" s="390"/>
      <c r="DC276" s="390"/>
      <c r="DD276" s="390"/>
      <c r="DE276" s="390"/>
      <c r="DF276" s="390"/>
      <c r="DG276" s="390"/>
      <c r="DH276" s="390"/>
      <c r="DI276" s="390"/>
      <c r="DJ276" s="390"/>
      <c r="DK276" s="390"/>
      <c r="DL276" s="390"/>
      <c r="DM276" s="390"/>
      <c r="DN276" s="390"/>
      <c r="DO276" s="390"/>
      <c r="DP276" s="390"/>
      <c r="DQ276" s="390"/>
      <c r="DR276" s="390"/>
      <c r="DS276" s="390"/>
      <c r="DT276" s="390"/>
      <c r="DU276" s="390"/>
      <c r="DV276" s="390"/>
      <c r="DW276" s="390"/>
      <c r="DX276" s="390"/>
      <c r="DY276" s="390"/>
      <c r="DZ276" s="390"/>
      <c r="EA276" s="390"/>
      <c r="EB276" s="390"/>
      <c r="EC276" s="390"/>
      <c r="ED276" s="390"/>
      <c r="EE276" s="390"/>
      <c r="EF276" s="390"/>
      <c r="EG276" s="390"/>
      <c r="EH276" s="390"/>
      <c r="EI276" s="390"/>
      <c r="EJ276" s="390"/>
      <c r="EK276" s="390"/>
      <c r="EL276" s="390"/>
      <c r="EM276" s="390"/>
      <c r="EN276" s="390"/>
      <c r="EO276" s="390"/>
      <c r="EP276" s="390"/>
      <c r="EQ276" s="390"/>
      <c r="ER276" s="390"/>
      <c r="ES276" s="390"/>
      <c r="ET276" s="390"/>
      <c r="EU276" s="390"/>
      <c r="EV276" s="390"/>
      <c r="EW276" s="390"/>
      <c r="EX276" s="390"/>
      <c r="EY276" s="390"/>
      <c r="EZ276" s="390"/>
      <c r="FA276" s="390"/>
      <c r="FB276" s="390"/>
      <c r="FC276" s="390"/>
      <c r="FD276" s="390"/>
      <c r="FE276" s="390"/>
      <c r="FF276" s="390"/>
      <c r="FG276" s="390"/>
      <c r="FH276" s="390"/>
      <c r="FI276" s="390"/>
      <c r="FJ276" s="390"/>
      <c r="FK276" s="390"/>
      <c r="FL276" s="390"/>
      <c r="FM276" s="390"/>
      <c r="FN276" s="390"/>
      <c r="FO276" s="390"/>
      <c r="FP276" s="390"/>
      <c r="FQ276" s="390"/>
      <c r="FR276" s="390"/>
      <c r="FS276" s="390"/>
      <c r="FT276" s="390"/>
      <c r="FU276" s="390"/>
      <c r="FV276" s="390"/>
      <c r="FW276" s="390"/>
      <c r="FX276" s="390"/>
      <c r="FY276" s="390"/>
      <c r="FZ276" s="390"/>
      <c r="GA276" s="390"/>
      <c r="GB276" s="390"/>
      <c r="GC276" s="390"/>
      <c r="GD276" s="390"/>
      <c r="GE276" s="390"/>
      <c r="GF276" s="390"/>
      <c r="GG276" s="390"/>
      <c r="GH276" s="390"/>
      <c r="GI276" s="390"/>
      <c r="GJ276" s="390"/>
      <c r="GK276" s="390"/>
      <c r="GL276" s="390"/>
      <c r="GM276" s="390"/>
      <c r="GN276" s="390"/>
      <c r="GO276" s="390"/>
      <c r="GP276" s="390"/>
      <c r="GQ276" s="390"/>
      <c r="GR276" s="390"/>
      <c r="GS276" s="390"/>
      <c r="GT276" s="390"/>
      <c r="GU276" s="390"/>
      <c r="GV276" s="390"/>
      <c r="GW276" s="390"/>
      <c r="GX276" s="390"/>
      <c r="GY276" s="390"/>
      <c r="GZ276" s="390"/>
      <c r="HA276" s="390"/>
      <c r="HB276" s="390"/>
      <c r="HC276" s="390"/>
      <c r="HD276" s="390"/>
      <c r="HE276" s="390"/>
      <c r="HF276" s="390"/>
      <c r="HG276" s="390"/>
      <c r="HH276" s="390"/>
      <c r="HI276" s="390"/>
      <c r="HJ276" s="390"/>
      <c r="HK276" s="390"/>
      <c r="HL276" s="390"/>
      <c r="HM276" s="390"/>
      <c r="HN276" s="390"/>
      <c r="HO276" s="390"/>
      <c r="HP276" s="390"/>
      <c r="HQ276" s="390"/>
      <c r="HR276" s="390"/>
      <c r="HS276" s="390"/>
      <c r="HT276" s="390"/>
      <c r="HU276" s="390"/>
      <c r="HV276" s="390"/>
      <c r="HW276" s="390"/>
      <c r="HX276" s="390"/>
      <c r="HY276" s="390"/>
      <c r="HZ276" s="390"/>
      <c r="IA276" s="390"/>
      <c r="IB276" s="390"/>
      <c r="IC276" s="390"/>
      <c r="ID276" s="390"/>
      <c r="IE276" s="390"/>
      <c r="IF276" s="390"/>
      <c r="IG276" s="390"/>
      <c r="IH276" s="390"/>
      <c r="II276" s="390"/>
      <c r="IJ276" s="390"/>
      <c r="IK276" s="390"/>
      <c r="IL276" s="390"/>
      <c r="IM276" s="390"/>
      <c r="IN276" s="390"/>
      <c r="IO276" s="390"/>
      <c r="IP276" s="390"/>
      <c r="IQ276" s="390"/>
      <c r="IR276" s="390"/>
      <c r="IS276" s="390"/>
      <c r="IT276" s="390"/>
      <c r="IU276" s="390"/>
      <c r="IV276" s="390"/>
    </row>
    <row r="277" spans="1:256" x14ac:dyDescent="0.2">
      <c r="A277" s="423"/>
      <c r="B277" s="398"/>
      <c r="C277" s="399"/>
      <c r="D277" s="398"/>
      <c r="E277" s="433">
        <f t="shared" si="20"/>
        <v>0</v>
      </c>
      <c r="F277" s="436"/>
      <c r="G277" s="439">
        <f t="shared" si="19"/>
        <v>0</v>
      </c>
      <c r="H277" s="454"/>
      <c r="I277" s="390"/>
      <c r="J277" s="390"/>
      <c r="K277" s="390"/>
      <c r="L277" s="390"/>
      <c r="M277" s="390"/>
      <c r="N277" s="390"/>
      <c r="O277" s="390"/>
      <c r="P277" s="390"/>
      <c r="Q277" s="390"/>
      <c r="R277" s="390"/>
      <c r="S277" s="390"/>
      <c r="T277" s="390"/>
      <c r="U277" s="390"/>
      <c r="V277" s="390"/>
      <c r="W277" s="390"/>
      <c r="X277" s="390"/>
      <c r="Y277" s="390"/>
      <c r="Z277" s="390"/>
      <c r="AA277" s="390"/>
      <c r="AB277" s="390"/>
      <c r="AC277" s="390"/>
      <c r="AD277" s="390"/>
      <c r="AE277" s="390"/>
      <c r="AF277" s="390"/>
      <c r="AG277" s="390"/>
      <c r="AH277" s="390"/>
      <c r="AI277" s="390"/>
      <c r="AJ277" s="390"/>
      <c r="AK277" s="390"/>
      <c r="AL277" s="390"/>
      <c r="AM277" s="390"/>
      <c r="AN277" s="390"/>
      <c r="AO277" s="390"/>
      <c r="AP277" s="390"/>
      <c r="AQ277" s="390"/>
      <c r="AR277" s="390"/>
      <c r="AS277" s="390"/>
      <c r="AT277" s="390"/>
      <c r="AU277" s="390"/>
      <c r="AV277" s="390"/>
      <c r="AW277" s="390"/>
      <c r="AX277" s="390"/>
      <c r="AY277" s="390"/>
      <c r="AZ277" s="390"/>
      <c r="BA277" s="390"/>
      <c r="BB277" s="390"/>
      <c r="BC277" s="390"/>
      <c r="BD277" s="390"/>
      <c r="BE277" s="390"/>
      <c r="BF277" s="390"/>
      <c r="BG277" s="390"/>
      <c r="BH277" s="390"/>
      <c r="BI277" s="390"/>
      <c r="BJ277" s="390"/>
      <c r="BK277" s="390"/>
      <c r="BL277" s="390"/>
      <c r="BM277" s="390"/>
      <c r="BN277" s="390"/>
      <c r="BO277" s="390"/>
      <c r="BP277" s="390"/>
      <c r="BQ277" s="390"/>
      <c r="BR277" s="390"/>
      <c r="BS277" s="390"/>
      <c r="BT277" s="390"/>
      <c r="BU277" s="390"/>
      <c r="BV277" s="390"/>
      <c r="BW277" s="390"/>
      <c r="BX277" s="390"/>
      <c r="BY277" s="390"/>
      <c r="BZ277" s="390"/>
      <c r="CA277" s="390"/>
      <c r="CB277" s="390"/>
      <c r="CC277" s="390"/>
      <c r="CD277" s="390"/>
      <c r="CE277" s="390"/>
      <c r="CF277" s="390"/>
      <c r="CG277" s="390"/>
      <c r="CH277" s="390"/>
      <c r="CI277" s="390"/>
      <c r="CJ277" s="390"/>
      <c r="CK277" s="390"/>
      <c r="CL277" s="390"/>
      <c r="CM277" s="390"/>
      <c r="CN277" s="390"/>
      <c r="CO277" s="390"/>
      <c r="CP277" s="390"/>
      <c r="CQ277" s="390"/>
      <c r="CR277" s="390"/>
      <c r="CS277" s="390"/>
      <c r="CT277" s="390"/>
      <c r="CU277" s="390"/>
      <c r="CV277" s="390"/>
      <c r="CW277" s="390"/>
      <c r="CX277" s="390"/>
      <c r="CY277" s="390"/>
      <c r="CZ277" s="390"/>
      <c r="DA277" s="390"/>
      <c r="DB277" s="390"/>
      <c r="DC277" s="390"/>
      <c r="DD277" s="390"/>
      <c r="DE277" s="390"/>
      <c r="DF277" s="390"/>
      <c r="DG277" s="390"/>
      <c r="DH277" s="390"/>
      <c r="DI277" s="390"/>
      <c r="DJ277" s="390"/>
      <c r="DK277" s="390"/>
      <c r="DL277" s="390"/>
      <c r="DM277" s="390"/>
      <c r="DN277" s="390"/>
      <c r="DO277" s="390"/>
      <c r="DP277" s="390"/>
      <c r="DQ277" s="390"/>
      <c r="DR277" s="390"/>
      <c r="DS277" s="390"/>
      <c r="DT277" s="390"/>
      <c r="DU277" s="390"/>
      <c r="DV277" s="390"/>
      <c r="DW277" s="390"/>
      <c r="DX277" s="390"/>
      <c r="DY277" s="390"/>
      <c r="DZ277" s="390"/>
      <c r="EA277" s="390"/>
      <c r="EB277" s="390"/>
      <c r="EC277" s="390"/>
      <c r="ED277" s="390"/>
      <c r="EE277" s="390"/>
      <c r="EF277" s="390"/>
      <c r="EG277" s="390"/>
      <c r="EH277" s="390"/>
      <c r="EI277" s="390"/>
      <c r="EJ277" s="390"/>
      <c r="EK277" s="390"/>
      <c r="EL277" s="390"/>
      <c r="EM277" s="390"/>
      <c r="EN277" s="390"/>
      <c r="EO277" s="390"/>
      <c r="EP277" s="390"/>
      <c r="EQ277" s="390"/>
      <c r="ER277" s="390"/>
      <c r="ES277" s="390"/>
      <c r="ET277" s="390"/>
      <c r="EU277" s="390"/>
      <c r="EV277" s="390"/>
      <c r="EW277" s="390"/>
      <c r="EX277" s="390"/>
      <c r="EY277" s="390"/>
      <c r="EZ277" s="390"/>
      <c r="FA277" s="390"/>
      <c r="FB277" s="390"/>
      <c r="FC277" s="390"/>
      <c r="FD277" s="390"/>
      <c r="FE277" s="390"/>
      <c r="FF277" s="390"/>
      <c r="FG277" s="390"/>
      <c r="FH277" s="390"/>
      <c r="FI277" s="390"/>
      <c r="FJ277" s="390"/>
      <c r="FK277" s="390"/>
      <c r="FL277" s="390"/>
      <c r="FM277" s="390"/>
      <c r="FN277" s="390"/>
      <c r="FO277" s="390"/>
      <c r="FP277" s="390"/>
      <c r="FQ277" s="390"/>
      <c r="FR277" s="390"/>
      <c r="FS277" s="390"/>
      <c r="FT277" s="390"/>
      <c r="FU277" s="390"/>
      <c r="FV277" s="390"/>
      <c r="FW277" s="390"/>
      <c r="FX277" s="390"/>
      <c r="FY277" s="390"/>
      <c r="FZ277" s="390"/>
      <c r="GA277" s="390"/>
      <c r="GB277" s="390"/>
      <c r="GC277" s="390"/>
      <c r="GD277" s="390"/>
      <c r="GE277" s="390"/>
      <c r="GF277" s="390"/>
      <c r="GG277" s="390"/>
      <c r="GH277" s="390"/>
      <c r="GI277" s="390"/>
      <c r="GJ277" s="390"/>
      <c r="GK277" s="390"/>
      <c r="GL277" s="390"/>
      <c r="GM277" s="390"/>
      <c r="GN277" s="390"/>
      <c r="GO277" s="390"/>
      <c r="GP277" s="390"/>
      <c r="GQ277" s="390"/>
      <c r="GR277" s="390"/>
      <c r="GS277" s="390"/>
      <c r="GT277" s="390"/>
      <c r="GU277" s="390"/>
      <c r="GV277" s="390"/>
      <c r="GW277" s="390"/>
      <c r="GX277" s="390"/>
      <c r="GY277" s="390"/>
      <c r="GZ277" s="390"/>
      <c r="HA277" s="390"/>
      <c r="HB277" s="390"/>
      <c r="HC277" s="390"/>
      <c r="HD277" s="390"/>
      <c r="HE277" s="390"/>
      <c r="HF277" s="390"/>
      <c r="HG277" s="390"/>
      <c r="HH277" s="390"/>
      <c r="HI277" s="390"/>
      <c r="HJ277" s="390"/>
      <c r="HK277" s="390"/>
      <c r="HL277" s="390"/>
      <c r="HM277" s="390"/>
      <c r="HN277" s="390"/>
      <c r="HO277" s="390"/>
      <c r="HP277" s="390"/>
      <c r="HQ277" s="390"/>
      <c r="HR277" s="390"/>
      <c r="HS277" s="390"/>
      <c r="HT277" s="390"/>
      <c r="HU277" s="390"/>
      <c r="HV277" s="390"/>
      <c r="HW277" s="390"/>
      <c r="HX277" s="390"/>
      <c r="HY277" s="390"/>
      <c r="HZ277" s="390"/>
      <c r="IA277" s="390"/>
      <c r="IB277" s="390"/>
      <c r="IC277" s="390"/>
      <c r="ID277" s="390"/>
      <c r="IE277" s="390"/>
      <c r="IF277" s="390"/>
      <c r="IG277" s="390"/>
      <c r="IH277" s="390"/>
      <c r="II277" s="390"/>
      <c r="IJ277" s="390"/>
      <c r="IK277" s="390"/>
      <c r="IL277" s="390"/>
      <c r="IM277" s="390"/>
      <c r="IN277" s="390"/>
      <c r="IO277" s="390"/>
      <c r="IP277" s="390"/>
      <c r="IQ277" s="390"/>
      <c r="IR277" s="390"/>
      <c r="IS277" s="390"/>
      <c r="IT277" s="390"/>
      <c r="IU277" s="390"/>
      <c r="IV277" s="390"/>
    </row>
    <row r="278" spans="1:256" x14ac:dyDescent="0.2">
      <c r="A278" s="423"/>
      <c r="B278" s="398"/>
      <c r="C278" s="399"/>
      <c r="D278" s="398"/>
      <c r="E278" s="433">
        <f t="shared" si="20"/>
        <v>0</v>
      </c>
      <c r="F278" s="436"/>
      <c r="G278" s="439">
        <f t="shared" si="19"/>
        <v>0</v>
      </c>
      <c r="H278" s="454"/>
      <c r="I278" s="390"/>
      <c r="J278" s="390"/>
      <c r="K278" s="390"/>
      <c r="L278" s="390"/>
      <c r="M278" s="390"/>
      <c r="N278" s="390"/>
      <c r="O278" s="390"/>
      <c r="P278" s="390"/>
      <c r="Q278" s="390"/>
      <c r="R278" s="390"/>
      <c r="S278" s="390"/>
      <c r="T278" s="390"/>
      <c r="U278" s="390"/>
      <c r="V278" s="390"/>
      <c r="W278" s="390"/>
      <c r="X278" s="390"/>
      <c r="Y278" s="390"/>
      <c r="Z278" s="390"/>
      <c r="AA278" s="390"/>
      <c r="AB278" s="390"/>
      <c r="AC278" s="390"/>
      <c r="AD278" s="390"/>
      <c r="AE278" s="390"/>
      <c r="AF278" s="390"/>
      <c r="AG278" s="390"/>
      <c r="AH278" s="390"/>
      <c r="AI278" s="390"/>
      <c r="AJ278" s="390"/>
      <c r="AK278" s="390"/>
      <c r="AL278" s="390"/>
      <c r="AM278" s="390"/>
      <c r="AN278" s="390"/>
      <c r="AO278" s="390"/>
      <c r="AP278" s="390"/>
      <c r="AQ278" s="390"/>
      <c r="AR278" s="390"/>
      <c r="AS278" s="390"/>
      <c r="AT278" s="390"/>
      <c r="AU278" s="390"/>
      <c r="AV278" s="390"/>
      <c r="AW278" s="390"/>
      <c r="AX278" s="390"/>
      <c r="AY278" s="390"/>
      <c r="AZ278" s="390"/>
      <c r="BA278" s="390"/>
      <c r="BB278" s="390"/>
      <c r="BC278" s="390"/>
      <c r="BD278" s="390"/>
      <c r="BE278" s="390"/>
      <c r="BF278" s="390"/>
      <c r="BG278" s="390"/>
      <c r="BH278" s="390"/>
      <c r="BI278" s="390"/>
      <c r="BJ278" s="390"/>
      <c r="BK278" s="390"/>
      <c r="BL278" s="390"/>
      <c r="BM278" s="390"/>
      <c r="BN278" s="390"/>
      <c r="BO278" s="390"/>
      <c r="BP278" s="390"/>
      <c r="BQ278" s="390"/>
      <c r="BR278" s="390"/>
      <c r="BS278" s="390"/>
      <c r="BT278" s="390"/>
      <c r="BU278" s="390"/>
      <c r="BV278" s="390"/>
      <c r="BW278" s="390"/>
      <c r="BX278" s="390"/>
      <c r="BY278" s="390"/>
      <c r="BZ278" s="390"/>
      <c r="CA278" s="390"/>
      <c r="CB278" s="390"/>
      <c r="CC278" s="390"/>
      <c r="CD278" s="390"/>
      <c r="CE278" s="390"/>
      <c r="CF278" s="390"/>
      <c r="CG278" s="390"/>
      <c r="CH278" s="390"/>
      <c r="CI278" s="390"/>
      <c r="CJ278" s="390"/>
      <c r="CK278" s="390"/>
      <c r="CL278" s="390"/>
      <c r="CM278" s="390"/>
      <c r="CN278" s="390"/>
      <c r="CO278" s="390"/>
      <c r="CP278" s="390"/>
      <c r="CQ278" s="390"/>
      <c r="CR278" s="390"/>
      <c r="CS278" s="390"/>
      <c r="CT278" s="390"/>
      <c r="CU278" s="390"/>
      <c r="CV278" s="390"/>
      <c r="CW278" s="390"/>
      <c r="CX278" s="390"/>
      <c r="CY278" s="390"/>
      <c r="CZ278" s="390"/>
      <c r="DA278" s="390"/>
      <c r="DB278" s="390"/>
      <c r="DC278" s="390"/>
      <c r="DD278" s="390"/>
      <c r="DE278" s="390"/>
      <c r="DF278" s="390"/>
      <c r="DG278" s="390"/>
      <c r="DH278" s="390"/>
      <c r="DI278" s="390"/>
      <c r="DJ278" s="390"/>
      <c r="DK278" s="390"/>
      <c r="DL278" s="390"/>
      <c r="DM278" s="390"/>
      <c r="DN278" s="390"/>
      <c r="DO278" s="390"/>
      <c r="DP278" s="390"/>
      <c r="DQ278" s="390"/>
      <c r="DR278" s="390"/>
      <c r="DS278" s="390"/>
      <c r="DT278" s="390"/>
      <c r="DU278" s="390"/>
      <c r="DV278" s="390"/>
      <c r="DW278" s="390"/>
      <c r="DX278" s="390"/>
      <c r="DY278" s="390"/>
      <c r="DZ278" s="390"/>
      <c r="EA278" s="390"/>
      <c r="EB278" s="390"/>
      <c r="EC278" s="390"/>
      <c r="ED278" s="390"/>
      <c r="EE278" s="390"/>
      <c r="EF278" s="390"/>
      <c r="EG278" s="390"/>
      <c r="EH278" s="390"/>
      <c r="EI278" s="390"/>
      <c r="EJ278" s="390"/>
      <c r="EK278" s="390"/>
      <c r="EL278" s="390"/>
      <c r="EM278" s="390"/>
      <c r="EN278" s="390"/>
      <c r="EO278" s="390"/>
      <c r="EP278" s="390"/>
      <c r="EQ278" s="390"/>
      <c r="ER278" s="390"/>
      <c r="ES278" s="390"/>
      <c r="ET278" s="390"/>
      <c r="EU278" s="390"/>
      <c r="EV278" s="390"/>
      <c r="EW278" s="390"/>
      <c r="EX278" s="390"/>
      <c r="EY278" s="390"/>
      <c r="EZ278" s="390"/>
      <c r="FA278" s="390"/>
      <c r="FB278" s="390"/>
      <c r="FC278" s="390"/>
      <c r="FD278" s="390"/>
      <c r="FE278" s="390"/>
      <c r="FF278" s="390"/>
      <c r="FG278" s="390"/>
      <c r="FH278" s="390"/>
      <c r="FI278" s="390"/>
      <c r="FJ278" s="390"/>
      <c r="FK278" s="390"/>
      <c r="FL278" s="390"/>
      <c r="FM278" s="390"/>
      <c r="FN278" s="390"/>
      <c r="FO278" s="390"/>
      <c r="FP278" s="390"/>
      <c r="FQ278" s="390"/>
      <c r="FR278" s="390"/>
      <c r="FS278" s="390"/>
      <c r="FT278" s="390"/>
      <c r="FU278" s="390"/>
      <c r="FV278" s="390"/>
      <c r="FW278" s="390"/>
      <c r="FX278" s="390"/>
      <c r="FY278" s="390"/>
      <c r="FZ278" s="390"/>
      <c r="GA278" s="390"/>
      <c r="GB278" s="390"/>
      <c r="GC278" s="390"/>
      <c r="GD278" s="390"/>
      <c r="GE278" s="390"/>
      <c r="GF278" s="390"/>
      <c r="GG278" s="390"/>
      <c r="GH278" s="390"/>
      <c r="GI278" s="390"/>
      <c r="GJ278" s="390"/>
      <c r="GK278" s="390"/>
      <c r="GL278" s="390"/>
      <c r="GM278" s="390"/>
      <c r="GN278" s="390"/>
      <c r="GO278" s="390"/>
      <c r="GP278" s="390"/>
      <c r="GQ278" s="390"/>
      <c r="GR278" s="390"/>
      <c r="GS278" s="390"/>
      <c r="GT278" s="390"/>
      <c r="GU278" s="390"/>
      <c r="GV278" s="390"/>
      <c r="GW278" s="390"/>
      <c r="GX278" s="390"/>
      <c r="GY278" s="390"/>
      <c r="GZ278" s="390"/>
      <c r="HA278" s="390"/>
      <c r="HB278" s="390"/>
      <c r="HC278" s="390"/>
      <c r="HD278" s="390"/>
      <c r="HE278" s="390"/>
      <c r="HF278" s="390"/>
      <c r="HG278" s="390"/>
      <c r="HH278" s="390"/>
      <c r="HI278" s="390"/>
      <c r="HJ278" s="390"/>
      <c r="HK278" s="390"/>
      <c r="HL278" s="390"/>
      <c r="HM278" s="390"/>
      <c r="HN278" s="390"/>
      <c r="HO278" s="390"/>
      <c r="HP278" s="390"/>
      <c r="HQ278" s="390"/>
      <c r="HR278" s="390"/>
      <c r="HS278" s="390"/>
      <c r="HT278" s="390"/>
      <c r="HU278" s="390"/>
      <c r="HV278" s="390"/>
      <c r="HW278" s="390"/>
      <c r="HX278" s="390"/>
      <c r="HY278" s="390"/>
      <c r="HZ278" s="390"/>
      <c r="IA278" s="390"/>
      <c r="IB278" s="390"/>
      <c r="IC278" s="390"/>
      <c r="ID278" s="390"/>
      <c r="IE278" s="390"/>
      <c r="IF278" s="390"/>
      <c r="IG278" s="390"/>
      <c r="IH278" s="390"/>
      <c r="II278" s="390"/>
      <c r="IJ278" s="390"/>
      <c r="IK278" s="390"/>
      <c r="IL278" s="390"/>
      <c r="IM278" s="390"/>
      <c r="IN278" s="390"/>
      <c r="IO278" s="390"/>
      <c r="IP278" s="390"/>
      <c r="IQ278" s="390"/>
      <c r="IR278" s="390"/>
      <c r="IS278" s="390"/>
      <c r="IT278" s="390"/>
      <c r="IU278" s="390"/>
      <c r="IV278" s="390"/>
    </row>
    <row r="279" spans="1:256" x14ac:dyDescent="0.2">
      <c r="A279" s="423"/>
      <c r="B279" s="398"/>
      <c r="C279" s="399"/>
      <c r="D279" s="398"/>
      <c r="E279" s="433">
        <f t="shared" si="20"/>
        <v>0</v>
      </c>
      <c r="F279" s="436"/>
      <c r="G279" s="439">
        <f t="shared" si="19"/>
        <v>0</v>
      </c>
      <c r="H279" s="454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  <c r="V279" s="390"/>
      <c r="W279" s="390"/>
      <c r="X279" s="390"/>
      <c r="Y279" s="390"/>
      <c r="Z279" s="390"/>
      <c r="AA279" s="390"/>
      <c r="AB279" s="390"/>
      <c r="AC279" s="390"/>
      <c r="AD279" s="390"/>
      <c r="AE279" s="390"/>
      <c r="AF279" s="390"/>
      <c r="AG279" s="390"/>
      <c r="AH279" s="390"/>
      <c r="AI279" s="390"/>
      <c r="AJ279" s="390"/>
      <c r="AK279" s="390"/>
      <c r="AL279" s="390"/>
      <c r="AM279" s="390"/>
      <c r="AN279" s="390"/>
      <c r="AO279" s="390"/>
      <c r="AP279" s="390"/>
      <c r="AQ279" s="390"/>
      <c r="AR279" s="390"/>
      <c r="AS279" s="390"/>
      <c r="AT279" s="390"/>
      <c r="AU279" s="390"/>
      <c r="AV279" s="390"/>
      <c r="AW279" s="390"/>
      <c r="AX279" s="390"/>
      <c r="AY279" s="390"/>
      <c r="AZ279" s="390"/>
      <c r="BA279" s="390"/>
      <c r="BB279" s="390"/>
      <c r="BC279" s="390"/>
      <c r="BD279" s="390"/>
      <c r="BE279" s="390"/>
      <c r="BF279" s="390"/>
      <c r="BG279" s="390"/>
      <c r="BH279" s="390"/>
      <c r="BI279" s="390"/>
      <c r="BJ279" s="390"/>
      <c r="BK279" s="390"/>
      <c r="BL279" s="390"/>
      <c r="BM279" s="390"/>
      <c r="BN279" s="390"/>
      <c r="BO279" s="390"/>
      <c r="BP279" s="390"/>
      <c r="BQ279" s="390"/>
      <c r="BR279" s="390"/>
      <c r="BS279" s="390"/>
      <c r="BT279" s="390"/>
      <c r="BU279" s="390"/>
      <c r="BV279" s="390"/>
      <c r="BW279" s="390"/>
      <c r="BX279" s="390"/>
      <c r="BY279" s="390"/>
      <c r="BZ279" s="390"/>
      <c r="CA279" s="390"/>
      <c r="CB279" s="390"/>
      <c r="CC279" s="390"/>
      <c r="CD279" s="390"/>
      <c r="CE279" s="390"/>
      <c r="CF279" s="390"/>
      <c r="CG279" s="390"/>
      <c r="CH279" s="390"/>
      <c r="CI279" s="390"/>
      <c r="CJ279" s="390"/>
      <c r="CK279" s="390"/>
      <c r="CL279" s="390"/>
      <c r="CM279" s="390"/>
      <c r="CN279" s="390"/>
      <c r="CO279" s="390"/>
      <c r="CP279" s="390"/>
      <c r="CQ279" s="390"/>
      <c r="CR279" s="390"/>
      <c r="CS279" s="390"/>
      <c r="CT279" s="390"/>
      <c r="CU279" s="390"/>
      <c r="CV279" s="390"/>
      <c r="CW279" s="390"/>
      <c r="CX279" s="390"/>
      <c r="CY279" s="390"/>
      <c r="CZ279" s="390"/>
      <c r="DA279" s="390"/>
      <c r="DB279" s="390"/>
      <c r="DC279" s="390"/>
      <c r="DD279" s="390"/>
      <c r="DE279" s="390"/>
      <c r="DF279" s="390"/>
      <c r="DG279" s="390"/>
      <c r="DH279" s="390"/>
      <c r="DI279" s="390"/>
      <c r="DJ279" s="390"/>
      <c r="DK279" s="390"/>
      <c r="DL279" s="390"/>
      <c r="DM279" s="390"/>
      <c r="DN279" s="390"/>
      <c r="DO279" s="390"/>
      <c r="DP279" s="390"/>
      <c r="DQ279" s="390"/>
      <c r="DR279" s="390"/>
      <c r="DS279" s="390"/>
      <c r="DT279" s="390"/>
      <c r="DU279" s="390"/>
      <c r="DV279" s="390"/>
      <c r="DW279" s="390"/>
      <c r="DX279" s="390"/>
      <c r="DY279" s="390"/>
      <c r="DZ279" s="390"/>
      <c r="EA279" s="390"/>
      <c r="EB279" s="390"/>
      <c r="EC279" s="390"/>
      <c r="ED279" s="390"/>
      <c r="EE279" s="390"/>
      <c r="EF279" s="390"/>
      <c r="EG279" s="390"/>
      <c r="EH279" s="390"/>
      <c r="EI279" s="390"/>
      <c r="EJ279" s="390"/>
      <c r="EK279" s="390"/>
      <c r="EL279" s="390"/>
      <c r="EM279" s="390"/>
      <c r="EN279" s="390"/>
      <c r="EO279" s="390"/>
      <c r="EP279" s="390"/>
      <c r="EQ279" s="390"/>
      <c r="ER279" s="390"/>
      <c r="ES279" s="390"/>
      <c r="ET279" s="390"/>
      <c r="EU279" s="390"/>
      <c r="EV279" s="390"/>
      <c r="EW279" s="390"/>
      <c r="EX279" s="390"/>
      <c r="EY279" s="390"/>
      <c r="EZ279" s="390"/>
      <c r="FA279" s="390"/>
      <c r="FB279" s="390"/>
      <c r="FC279" s="390"/>
      <c r="FD279" s="390"/>
      <c r="FE279" s="390"/>
      <c r="FF279" s="390"/>
      <c r="FG279" s="390"/>
      <c r="FH279" s="390"/>
      <c r="FI279" s="390"/>
      <c r="FJ279" s="390"/>
      <c r="FK279" s="390"/>
      <c r="FL279" s="390"/>
      <c r="FM279" s="390"/>
      <c r="FN279" s="390"/>
      <c r="FO279" s="390"/>
      <c r="FP279" s="390"/>
      <c r="FQ279" s="390"/>
      <c r="FR279" s="390"/>
      <c r="FS279" s="390"/>
      <c r="FT279" s="390"/>
      <c r="FU279" s="390"/>
      <c r="FV279" s="390"/>
      <c r="FW279" s="390"/>
      <c r="FX279" s="390"/>
      <c r="FY279" s="390"/>
      <c r="FZ279" s="390"/>
      <c r="GA279" s="390"/>
      <c r="GB279" s="390"/>
      <c r="GC279" s="390"/>
      <c r="GD279" s="390"/>
      <c r="GE279" s="390"/>
      <c r="GF279" s="390"/>
      <c r="GG279" s="390"/>
      <c r="GH279" s="390"/>
      <c r="GI279" s="390"/>
      <c r="GJ279" s="390"/>
      <c r="GK279" s="390"/>
      <c r="GL279" s="390"/>
      <c r="GM279" s="390"/>
      <c r="GN279" s="390"/>
      <c r="GO279" s="390"/>
      <c r="GP279" s="390"/>
      <c r="GQ279" s="390"/>
      <c r="GR279" s="390"/>
      <c r="GS279" s="390"/>
      <c r="GT279" s="390"/>
      <c r="GU279" s="390"/>
      <c r="GV279" s="390"/>
      <c r="GW279" s="390"/>
      <c r="GX279" s="390"/>
      <c r="GY279" s="390"/>
      <c r="GZ279" s="390"/>
      <c r="HA279" s="390"/>
      <c r="HB279" s="390"/>
      <c r="HC279" s="390"/>
      <c r="HD279" s="390"/>
      <c r="HE279" s="390"/>
      <c r="HF279" s="390"/>
      <c r="HG279" s="390"/>
      <c r="HH279" s="390"/>
      <c r="HI279" s="390"/>
      <c r="HJ279" s="390"/>
      <c r="HK279" s="390"/>
      <c r="HL279" s="390"/>
      <c r="HM279" s="390"/>
      <c r="HN279" s="390"/>
      <c r="HO279" s="390"/>
      <c r="HP279" s="390"/>
      <c r="HQ279" s="390"/>
      <c r="HR279" s="390"/>
      <c r="HS279" s="390"/>
      <c r="HT279" s="390"/>
      <c r="HU279" s="390"/>
      <c r="HV279" s="390"/>
      <c r="HW279" s="390"/>
      <c r="HX279" s="390"/>
      <c r="HY279" s="390"/>
      <c r="HZ279" s="390"/>
      <c r="IA279" s="390"/>
      <c r="IB279" s="390"/>
      <c r="IC279" s="390"/>
      <c r="ID279" s="390"/>
      <c r="IE279" s="390"/>
      <c r="IF279" s="390"/>
      <c r="IG279" s="390"/>
      <c r="IH279" s="390"/>
      <c r="II279" s="390"/>
      <c r="IJ279" s="390"/>
      <c r="IK279" s="390"/>
      <c r="IL279" s="390"/>
      <c r="IM279" s="390"/>
      <c r="IN279" s="390"/>
      <c r="IO279" s="390"/>
      <c r="IP279" s="390"/>
      <c r="IQ279" s="390"/>
      <c r="IR279" s="390"/>
      <c r="IS279" s="390"/>
      <c r="IT279" s="390"/>
      <c r="IU279" s="390"/>
      <c r="IV279" s="390"/>
    </row>
    <row r="280" spans="1:256" x14ac:dyDescent="0.2">
      <c r="A280" s="423"/>
      <c r="B280" s="398"/>
      <c r="C280" s="399"/>
      <c r="D280" s="398"/>
      <c r="E280" s="433">
        <f t="shared" si="20"/>
        <v>0</v>
      </c>
      <c r="F280" s="436"/>
      <c r="G280" s="439">
        <f t="shared" si="19"/>
        <v>0</v>
      </c>
      <c r="H280" s="454"/>
      <c r="I280" s="390"/>
      <c r="J280" s="390"/>
      <c r="K280" s="390"/>
      <c r="L280" s="390"/>
      <c r="M280" s="390"/>
      <c r="N280" s="390"/>
      <c r="O280" s="390"/>
      <c r="P280" s="390"/>
      <c r="Q280" s="390"/>
      <c r="R280" s="390"/>
      <c r="S280" s="390"/>
      <c r="T280" s="390"/>
      <c r="U280" s="390"/>
      <c r="V280" s="390"/>
      <c r="W280" s="390"/>
      <c r="X280" s="390"/>
      <c r="Y280" s="390"/>
      <c r="Z280" s="390"/>
      <c r="AA280" s="390"/>
      <c r="AB280" s="390"/>
      <c r="AC280" s="390"/>
      <c r="AD280" s="390"/>
      <c r="AE280" s="390"/>
      <c r="AF280" s="390"/>
      <c r="AG280" s="390"/>
      <c r="AH280" s="390"/>
      <c r="AI280" s="390"/>
      <c r="AJ280" s="390"/>
      <c r="AK280" s="390"/>
      <c r="AL280" s="390"/>
      <c r="AM280" s="390"/>
      <c r="AN280" s="390"/>
      <c r="AO280" s="390"/>
      <c r="AP280" s="390"/>
      <c r="AQ280" s="390"/>
      <c r="AR280" s="390"/>
      <c r="AS280" s="390"/>
      <c r="AT280" s="390"/>
      <c r="AU280" s="390"/>
      <c r="AV280" s="390"/>
      <c r="AW280" s="390"/>
      <c r="AX280" s="390"/>
      <c r="AY280" s="390"/>
      <c r="AZ280" s="390"/>
      <c r="BA280" s="390"/>
      <c r="BB280" s="390"/>
      <c r="BC280" s="390"/>
      <c r="BD280" s="390"/>
      <c r="BE280" s="390"/>
      <c r="BF280" s="390"/>
      <c r="BG280" s="390"/>
      <c r="BH280" s="390"/>
      <c r="BI280" s="390"/>
      <c r="BJ280" s="390"/>
      <c r="BK280" s="390"/>
      <c r="BL280" s="390"/>
      <c r="BM280" s="390"/>
      <c r="BN280" s="390"/>
      <c r="BO280" s="390"/>
      <c r="BP280" s="390"/>
      <c r="BQ280" s="390"/>
      <c r="BR280" s="390"/>
      <c r="BS280" s="390"/>
      <c r="BT280" s="390"/>
      <c r="BU280" s="390"/>
      <c r="BV280" s="390"/>
      <c r="BW280" s="390"/>
      <c r="BX280" s="390"/>
      <c r="BY280" s="390"/>
      <c r="BZ280" s="390"/>
      <c r="CA280" s="390"/>
      <c r="CB280" s="390"/>
      <c r="CC280" s="390"/>
      <c r="CD280" s="390"/>
      <c r="CE280" s="390"/>
      <c r="CF280" s="390"/>
      <c r="CG280" s="390"/>
      <c r="CH280" s="390"/>
      <c r="CI280" s="390"/>
      <c r="CJ280" s="390"/>
      <c r="CK280" s="390"/>
      <c r="CL280" s="390"/>
      <c r="CM280" s="390"/>
      <c r="CN280" s="390"/>
      <c r="CO280" s="390"/>
      <c r="CP280" s="390"/>
      <c r="CQ280" s="390"/>
      <c r="CR280" s="390"/>
      <c r="CS280" s="390"/>
      <c r="CT280" s="390"/>
      <c r="CU280" s="390"/>
      <c r="CV280" s="390"/>
      <c r="CW280" s="390"/>
      <c r="CX280" s="390"/>
      <c r="CY280" s="390"/>
      <c r="CZ280" s="390"/>
      <c r="DA280" s="390"/>
      <c r="DB280" s="390"/>
      <c r="DC280" s="390"/>
      <c r="DD280" s="390"/>
      <c r="DE280" s="390"/>
      <c r="DF280" s="390"/>
      <c r="DG280" s="390"/>
      <c r="DH280" s="390"/>
      <c r="DI280" s="390"/>
      <c r="DJ280" s="390"/>
      <c r="DK280" s="390"/>
      <c r="DL280" s="390"/>
      <c r="DM280" s="390"/>
      <c r="DN280" s="390"/>
      <c r="DO280" s="390"/>
      <c r="DP280" s="390"/>
      <c r="DQ280" s="390"/>
      <c r="DR280" s="390"/>
      <c r="DS280" s="390"/>
      <c r="DT280" s="390"/>
      <c r="DU280" s="390"/>
      <c r="DV280" s="390"/>
      <c r="DW280" s="390"/>
      <c r="DX280" s="390"/>
      <c r="DY280" s="390"/>
      <c r="DZ280" s="390"/>
      <c r="EA280" s="390"/>
      <c r="EB280" s="390"/>
      <c r="EC280" s="390"/>
      <c r="ED280" s="390"/>
      <c r="EE280" s="390"/>
      <c r="EF280" s="390"/>
      <c r="EG280" s="390"/>
      <c r="EH280" s="390"/>
      <c r="EI280" s="390"/>
      <c r="EJ280" s="390"/>
      <c r="EK280" s="390"/>
      <c r="EL280" s="390"/>
      <c r="EM280" s="390"/>
      <c r="EN280" s="390"/>
      <c r="EO280" s="390"/>
      <c r="EP280" s="390"/>
      <c r="EQ280" s="390"/>
      <c r="ER280" s="390"/>
      <c r="ES280" s="390"/>
      <c r="ET280" s="390"/>
      <c r="EU280" s="390"/>
      <c r="EV280" s="390"/>
      <c r="EW280" s="390"/>
      <c r="EX280" s="390"/>
      <c r="EY280" s="390"/>
      <c r="EZ280" s="390"/>
      <c r="FA280" s="390"/>
      <c r="FB280" s="390"/>
      <c r="FC280" s="390"/>
      <c r="FD280" s="390"/>
      <c r="FE280" s="390"/>
      <c r="FF280" s="390"/>
      <c r="FG280" s="390"/>
      <c r="FH280" s="390"/>
      <c r="FI280" s="390"/>
      <c r="FJ280" s="390"/>
      <c r="FK280" s="390"/>
      <c r="FL280" s="390"/>
      <c r="FM280" s="390"/>
      <c r="FN280" s="390"/>
      <c r="FO280" s="390"/>
      <c r="FP280" s="390"/>
      <c r="FQ280" s="390"/>
      <c r="FR280" s="390"/>
      <c r="FS280" s="390"/>
      <c r="FT280" s="390"/>
      <c r="FU280" s="390"/>
      <c r="FV280" s="390"/>
      <c r="FW280" s="390"/>
      <c r="FX280" s="390"/>
      <c r="FY280" s="390"/>
      <c r="FZ280" s="390"/>
      <c r="GA280" s="390"/>
      <c r="GB280" s="390"/>
      <c r="GC280" s="390"/>
      <c r="GD280" s="390"/>
      <c r="GE280" s="390"/>
      <c r="GF280" s="390"/>
      <c r="GG280" s="390"/>
      <c r="GH280" s="390"/>
      <c r="GI280" s="390"/>
      <c r="GJ280" s="390"/>
      <c r="GK280" s="390"/>
      <c r="GL280" s="390"/>
      <c r="GM280" s="390"/>
      <c r="GN280" s="390"/>
      <c r="GO280" s="390"/>
      <c r="GP280" s="390"/>
      <c r="GQ280" s="390"/>
      <c r="GR280" s="390"/>
      <c r="GS280" s="390"/>
      <c r="GT280" s="390"/>
      <c r="GU280" s="390"/>
      <c r="GV280" s="390"/>
      <c r="GW280" s="390"/>
      <c r="GX280" s="390"/>
      <c r="GY280" s="390"/>
      <c r="GZ280" s="390"/>
      <c r="HA280" s="390"/>
      <c r="HB280" s="390"/>
      <c r="HC280" s="390"/>
      <c r="HD280" s="390"/>
      <c r="HE280" s="390"/>
      <c r="HF280" s="390"/>
      <c r="HG280" s="390"/>
      <c r="HH280" s="390"/>
      <c r="HI280" s="390"/>
      <c r="HJ280" s="390"/>
      <c r="HK280" s="390"/>
      <c r="HL280" s="390"/>
      <c r="HM280" s="390"/>
      <c r="HN280" s="390"/>
      <c r="HO280" s="390"/>
      <c r="HP280" s="390"/>
      <c r="HQ280" s="390"/>
      <c r="HR280" s="390"/>
      <c r="HS280" s="390"/>
      <c r="HT280" s="390"/>
      <c r="HU280" s="390"/>
      <c r="HV280" s="390"/>
      <c r="HW280" s="390"/>
      <c r="HX280" s="390"/>
      <c r="HY280" s="390"/>
      <c r="HZ280" s="390"/>
      <c r="IA280" s="390"/>
      <c r="IB280" s="390"/>
      <c r="IC280" s="390"/>
      <c r="ID280" s="390"/>
      <c r="IE280" s="390"/>
      <c r="IF280" s="390"/>
      <c r="IG280" s="390"/>
      <c r="IH280" s="390"/>
      <c r="II280" s="390"/>
      <c r="IJ280" s="390"/>
      <c r="IK280" s="390"/>
      <c r="IL280" s="390"/>
      <c r="IM280" s="390"/>
      <c r="IN280" s="390"/>
      <c r="IO280" s="390"/>
      <c r="IP280" s="390"/>
      <c r="IQ280" s="390"/>
      <c r="IR280" s="390"/>
      <c r="IS280" s="390"/>
      <c r="IT280" s="390"/>
      <c r="IU280" s="390"/>
      <c r="IV280" s="390"/>
    </row>
    <row r="281" spans="1:256" x14ac:dyDescent="0.2">
      <c r="A281" s="423"/>
      <c r="B281" s="398"/>
      <c r="C281" s="399"/>
      <c r="D281" s="398"/>
      <c r="E281" s="433">
        <f t="shared" si="20"/>
        <v>0</v>
      </c>
      <c r="F281" s="436"/>
      <c r="G281" s="439">
        <f t="shared" si="19"/>
        <v>0</v>
      </c>
      <c r="H281" s="454"/>
      <c r="I281" s="390"/>
      <c r="J281" s="390"/>
      <c r="K281" s="390"/>
      <c r="L281" s="390"/>
      <c r="M281" s="390"/>
      <c r="N281" s="390"/>
      <c r="O281" s="390"/>
      <c r="P281" s="390"/>
      <c r="Q281" s="390"/>
      <c r="R281" s="390"/>
      <c r="S281" s="390"/>
      <c r="T281" s="390"/>
      <c r="U281" s="390"/>
      <c r="V281" s="390"/>
      <c r="W281" s="390"/>
      <c r="X281" s="390"/>
      <c r="Y281" s="390"/>
      <c r="Z281" s="390"/>
      <c r="AA281" s="390"/>
      <c r="AB281" s="390"/>
      <c r="AC281" s="390"/>
      <c r="AD281" s="390"/>
      <c r="AE281" s="390"/>
      <c r="AF281" s="390"/>
      <c r="AG281" s="390"/>
      <c r="AH281" s="390"/>
      <c r="AI281" s="390"/>
      <c r="AJ281" s="390"/>
      <c r="AK281" s="390"/>
      <c r="AL281" s="390"/>
      <c r="AM281" s="390"/>
      <c r="AN281" s="390"/>
      <c r="AO281" s="390"/>
      <c r="AP281" s="390"/>
      <c r="AQ281" s="390"/>
      <c r="AR281" s="390"/>
      <c r="AS281" s="390"/>
      <c r="AT281" s="390"/>
      <c r="AU281" s="390"/>
      <c r="AV281" s="390"/>
      <c r="AW281" s="390"/>
      <c r="AX281" s="390"/>
      <c r="AY281" s="390"/>
      <c r="AZ281" s="390"/>
      <c r="BA281" s="390"/>
      <c r="BB281" s="390"/>
      <c r="BC281" s="390"/>
      <c r="BD281" s="390"/>
      <c r="BE281" s="390"/>
      <c r="BF281" s="390"/>
      <c r="BG281" s="390"/>
      <c r="BH281" s="390"/>
      <c r="BI281" s="390"/>
      <c r="BJ281" s="390"/>
      <c r="BK281" s="390"/>
      <c r="BL281" s="390"/>
      <c r="BM281" s="390"/>
      <c r="BN281" s="390"/>
      <c r="BO281" s="390"/>
      <c r="BP281" s="390"/>
      <c r="BQ281" s="390"/>
      <c r="BR281" s="390"/>
      <c r="BS281" s="390"/>
      <c r="BT281" s="390"/>
      <c r="BU281" s="390"/>
      <c r="BV281" s="390"/>
      <c r="BW281" s="390"/>
      <c r="BX281" s="390"/>
      <c r="BY281" s="390"/>
      <c r="BZ281" s="390"/>
      <c r="CA281" s="390"/>
      <c r="CB281" s="390"/>
      <c r="CC281" s="390"/>
      <c r="CD281" s="390"/>
      <c r="CE281" s="390"/>
      <c r="CF281" s="390"/>
      <c r="CG281" s="390"/>
      <c r="CH281" s="390"/>
      <c r="CI281" s="390"/>
      <c r="CJ281" s="390"/>
      <c r="CK281" s="390"/>
      <c r="CL281" s="390"/>
      <c r="CM281" s="390"/>
      <c r="CN281" s="390"/>
      <c r="CO281" s="390"/>
      <c r="CP281" s="390"/>
      <c r="CQ281" s="390"/>
      <c r="CR281" s="390"/>
      <c r="CS281" s="390"/>
      <c r="CT281" s="390"/>
      <c r="CU281" s="390"/>
      <c r="CV281" s="390"/>
      <c r="CW281" s="390"/>
      <c r="CX281" s="390"/>
      <c r="CY281" s="390"/>
      <c r="CZ281" s="390"/>
      <c r="DA281" s="390"/>
      <c r="DB281" s="390"/>
      <c r="DC281" s="390"/>
      <c r="DD281" s="390"/>
      <c r="DE281" s="390"/>
      <c r="DF281" s="390"/>
      <c r="DG281" s="390"/>
      <c r="DH281" s="390"/>
      <c r="DI281" s="390"/>
      <c r="DJ281" s="390"/>
      <c r="DK281" s="390"/>
      <c r="DL281" s="390"/>
      <c r="DM281" s="390"/>
      <c r="DN281" s="390"/>
      <c r="DO281" s="390"/>
      <c r="DP281" s="390"/>
      <c r="DQ281" s="390"/>
      <c r="DR281" s="390"/>
      <c r="DS281" s="390"/>
      <c r="DT281" s="390"/>
      <c r="DU281" s="390"/>
      <c r="DV281" s="390"/>
      <c r="DW281" s="390"/>
      <c r="DX281" s="390"/>
      <c r="DY281" s="390"/>
      <c r="DZ281" s="390"/>
      <c r="EA281" s="390"/>
      <c r="EB281" s="390"/>
      <c r="EC281" s="390"/>
      <c r="ED281" s="390"/>
      <c r="EE281" s="390"/>
      <c r="EF281" s="390"/>
      <c r="EG281" s="390"/>
      <c r="EH281" s="390"/>
      <c r="EI281" s="390"/>
      <c r="EJ281" s="390"/>
      <c r="EK281" s="390"/>
      <c r="EL281" s="390"/>
      <c r="EM281" s="390"/>
      <c r="EN281" s="390"/>
      <c r="EO281" s="390"/>
      <c r="EP281" s="390"/>
      <c r="EQ281" s="390"/>
      <c r="ER281" s="390"/>
      <c r="ES281" s="390"/>
      <c r="ET281" s="390"/>
      <c r="EU281" s="390"/>
      <c r="EV281" s="390"/>
      <c r="EW281" s="390"/>
      <c r="EX281" s="390"/>
      <c r="EY281" s="390"/>
      <c r="EZ281" s="390"/>
      <c r="FA281" s="390"/>
      <c r="FB281" s="390"/>
      <c r="FC281" s="390"/>
      <c r="FD281" s="390"/>
      <c r="FE281" s="390"/>
      <c r="FF281" s="390"/>
      <c r="FG281" s="390"/>
      <c r="FH281" s="390"/>
      <c r="FI281" s="390"/>
      <c r="FJ281" s="390"/>
      <c r="FK281" s="390"/>
      <c r="FL281" s="390"/>
      <c r="FM281" s="390"/>
      <c r="FN281" s="390"/>
      <c r="FO281" s="390"/>
      <c r="FP281" s="390"/>
      <c r="FQ281" s="390"/>
      <c r="FR281" s="390"/>
      <c r="FS281" s="390"/>
      <c r="FT281" s="390"/>
      <c r="FU281" s="390"/>
      <c r="FV281" s="390"/>
      <c r="FW281" s="390"/>
      <c r="FX281" s="390"/>
      <c r="FY281" s="390"/>
      <c r="FZ281" s="390"/>
      <c r="GA281" s="390"/>
      <c r="GB281" s="390"/>
      <c r="GC281" s="390"/>
      <c r="GD281" s="390"/>
      <c r="GE281" s="390"/>
      <c r="GF281" s="390"/>
      <c r="GG281" s="390"/>
      <c r="GH281" s="390"/>
      <c r="GI281" s="390"/>
      <c r="GJ281" s="390"/>
      <c r="GK281" s="390"/>
      <c r="GL281" s="390"/>
      <c r="GM281" s="390"/>
      <c r="GN281" s="390"/>
      <c r="GO281" s="390"/>
      <c r="GP281" s="390"/>
      <c r="GQ281" s="390"/>
      <c r="GR281" s="390"/>
      <c r="GS281" s="390"/>
      <c r="GT281" s="390"/>
      <c r="GU281" s="390"/>
      <c r="GV281" s="390"/>
      <c r="GW281" s="390"/>
      <c r="GX281" s="390"/>
      <c r="GY281" s="390"/>
      <c r="GZ281" s="390"/>
      <c r="HA281" s="390"/>
      <c r="HB281" s="390"/>
      <c r="HC281" s="390"/>
      <c r="HD281" s="390"/>
      <c r="HE281" s="390"/>
      <c r="HF281" s="390"/>
      <c r="HG281" s="390"/>
      <c r="HH281" s="390"/>
      <c r="HI281" s="390"/>
      <c r="HJ281" s="390"/>
      <c r="HK281" s="390"/>
      <c r="HL281" s="390"/>
      <c r="HM281" s="390"/>
      <c r="HN281" s="390"/>
      <c r="HO281" s="390"/>
      <c r="HP281" s="390"/>
      <c r="HQ281" s="390"/>
      <c r="HR281" s="390"/>
      <c r="HS281" s="390"/>
      <c r="HT281" s="390"/>
      <c r="HU281" s="390"/>
      <c r="HV281" s="390"/>
      <c r="HW281" s="390"/>
      <c r="HX281" s="390"/>
      <c r="HY281" s="390"/>
      <c r="HZ281" s="390"/>
      <c r="IA281" s="390"/>
      <c r="IB281" s="390"/>
      <c r="IC281" s="390"/>
      <c r="ID281" s="390"/>
      <c r="IE281" s="390"/>
      <c r="IF281" s="390"/>
      <c r="IG281" s="390"/>
      <c r="IH281" s="390"/>
      <c r="II281" s="390"/>
      <c r="IJ281" s="390"/>
      <c r="IK281" s="390"/>
      <c r="IL281" s="390"/>
      <c r="IM281" s="390"/>
      <c r="IN281" s="390"/>
      <c r="IO281" s="390"/>
      <c r="IP281" s="390"/>
      <c r="IQ281" s="390"/>
      <c r="IR281" s="390"/>
      <c r="IS281" s="390"/>
      <c r="IT281" s="390"/>
      <c r="IU281" s="390"/>
      <c r="IV281" s="390"/>
    </row>
    <row r="282" spans="1:256" x14ac:dyDescent="0.2">
      <c r="A282" s="423"/>
      <c r="B282" s="398"/>
      <c r="C282" s="399"/>
      <c r="D282" s="398"/>
      <c r="E282" s="433">
        <f t="shared" si="20"/>
        <v>0</v>
      </c>
      <c r="F282" s="436"/>
      <c r="G282" s="439">
        <f t="shared" si="19"/>
        <v>0</v>
      </c>
      <c r="H282" s="454"/>
      <c r="I282" s="390"/>
      <c r="J282" s="390"/>
      <c r="K282" s="390"/>
      <c r="L282" s="390"/>
      <c r="M282" s="390"/>
      <c r="N282" s="390"/>
      <c r="O282" s="390"/>
      <c r="P282" s="390"/>
      <c r="Q282" s="390"/>
      <c r="R282" s="390"/>
      <c r="S282" s="390"/>
      <c r="T282" s="390"/>
      <c r="U282" s="390"/>
      <c r="V282" s="390"/>
      <c r="W282" s="390"/>
      <c r="X282" s="390"/>
      <c r="Y282" s="390"/>
      <c r="Z282" s="390"/>
      <c r="AA282" s="390"/>
      <c r="AB282" s="390"/>
      <c r="AC282" s="390"/>
      <c r="AD282" s="390"/>
      <c r="AE282" s="390"/>
      <c r="AF282" s="390"/>
      <c r="AG282" s="390"/>
      <c r="AH282" s="390"/>
      <c r="AI282" s="390"/>
      <c r="AJ282" s="390"/>
      <c r="AK282" s="390"/>
      <c r="AL282" s="390"/>
      <c r="AM282" s="390"/>
      <c r="AN282" s="390"/>
      <c r="AO282" s="390"/>
      <c r="AP282" s="390"/>
      <c r="AQ282" s="390"/>
      <c r="AR282" s="390"/>
      <c r="AS282" s="390"/>
      <c r="AT282" s="390"/>
      <c r="AU282" s="390"/>
      <c r="AV282" s="390"/>
      <c r="AW282" s="390"/>
      <c r="AX282" s="390"/>
      <c r="AY282" s="390"/>
      <c r="AZ282" s="390"/>
      <c r="BA282" s="390"/>
      <c r="BB282" s="390"/>
      <c r="BC282" s="390"/>
      <c r="BD282" s="390"/>
      <c r="BE282" s="390"/>
      <c r="BF282" s="390"/>
      <c r="BG282" s="390"/>
      <c r="BH282" s="390"/>
      <c r="BI282" s="390"/>
      <c r="BJ282" s="390"/>
      <c r="BK282" s="390"/>
      <c r="BL282" s="390"/>
      <c r="BM282" s="390"/>
      <c r="BN282" s="390"/>
      <c r="BO282" s="390"/>
      <c r="BP282" s="390"/>
      <c r="BQ282" s="390"/>
      <c r="BR282" s="390"/>
      <c r="BS282" s="390"/>
      <c r="BT282" s="390"/>
      <c r="BU282" s="390"/>
      <c r="BV282" s="390"/>
      <c r="BW282" s="390"/>
      <c r="BX282" s="390"/>
      <c r="BY282" s="390"/>
      <c r="BZ282" s="390"/>
      <c r="CA282" s="390"/>
      <c r="CB282" s="390"/>
      <c r="CC282" s="390"/>
      <c r="CD282" s="390"/>
      <c r="CE282" s="390"/>
      <c r="CF282" s="390"/>
      <c r="CG282" s="390"/>
      <c r="CH282" s="390"/>
      <c r="CI282" s="390"/>
      <c r="CJ282" s="390"/>
      <c r="CK282" s="390"/>
      <c r="CL282" s="390"/>
      <c r="CM282" s="390"/>
      <c r="CN282" s="390"/>
      <c r="CO282" s="390"/>
      <c r="CP282" s="390"/>
      <c r="CQ282" s="390"/>
      <c r="CR282" s="390"/>
      <c r="CS282" s="390"/>
      <c r="CT282" s="390"/>
      <c r="CU282" s="390"/>
      <c r="CV282" s="390"/>
      <c r="CW282" s="390"/>
      <c r="CX282" s="390"/>
      <c r="CY282" s="390"/>
      <c r="CZ282" s="390"/>
      <c r="DA282" s="390"/>
      <c r="DB282" s="390"/>
      <c r="DC282" s="390"/>
      <c r="DD282" s="390"/>
      <c r="DE282" s="390"/>
      <c r="DF282" s="390"/>
      <c r="DG282" s="390"/>
      <c r="DH282" s="390"/>
      <c r="DI282" s="390"/>
      <c r="DJ282" s="390"/>
      <c r="DK282" s="390"/>
      <c r="DL282" s="390"/>
      <c r="DM282" s="390"/>
      <c r="DN282" s="390"/>
      <c r="DO282" s="390"/>
      <c r="DP282" s="390"/>
      <c r="DQ282" s="390"/>
      <c r="DR282" s="390"/>
      <c r="DS282" s="390"/>
      <c r="DT282" s="390"/>
      <c r="DU282" s="390"/>
      <c r="DV282" s="390"/>
      <c r="DW282" s="390"/>
      <c r="DX282" s="390"/>
      <c r="DY282" s="390"/>
      <c r="DZ282" s="390"/>
      <c r="EA282" s="390"/>
      <c r="EB282" s="390"/>
      <c r="EC282" s="390"/>
      <c r="ED282" s="390"/>
      <c r="EE282" s="390"/>
      <c r="EF282" s="390"/>
      <c r="EG282" s="390"/>
      <c r="EH282" s="390"/>
      <c r="EI282" s="390"/>
      <c r="EJ282" s="390"/>
      <c r="EK282" s="390"/>
      <c r="EL282" s="390"/>
      <c r="EM282" s="390"/>
      <c r="EN282" s="390"/>
      <c r="EO282" s="390"/>
      <c r="EP282" s="390"/>
      <c r="EQ282" s="390"/>
      <c r="ER282" s="390"/>
      <c r="ES282" s="390"/>
      <c r="ET282" s="390"/>
      <c r="EU282" s="390"/>
      <c r="EV282" s="390"/>
      <c r="EW282" s="390"/>
      <c r="EX282" s="390"/>
      <c r="EY282" s="390"/>
      <c r="EZ282" s="390"/>
      <c r="FA282" s="390"/>
      <c r="FB282" s="390"/>
      <c r="FC282" s="390"/>
      <c r="FD282" s="390"/>
      <c r="FE282" s="390"/>
      <c r="FF282" s="390"/>
      <c r="FG282" s="390"/>
      <c r="FH282" s="390"/>
      <c r="FI282" s="390"/>
      <c r="FJ282" s="390"/>
      <c r="FK282" s="390"/>
      <c r="FL282" s="390"/>
      <c r="FM282" s="390"/>
      <c r="FN282" s="390"/>
      <c r="FO282" s="390"/>
      <c r="FP282" s="390"/>
      <c r="FQ282" s="390"/>
      <c r="FR282" s="390"/>
      <c r="FS282" s="390"/>
      <c r="FT282" s="390"/>
      <c r="FU282" s="390"/>
      <c r="FV282" s="390"/>
      <c r="FW282" s="390"/>
      <c r="FX282" s="390"/>
      <c r="FY282" s="390"/>
      <c r="FZ282" s="390"/>
      <c r="GA282" s="390"/>
      <c r="GB282" s="390"/>
      <c r="GC282" s="390"/>
      <c r="GD282" s="390"/>
      <c r="GE282" s="390"/>
      <c r="GF282" s="390"/>
      <c r="GG282" s="390"/>
      <c r="GH282" s="390"/>
      <c r="GI282" s="390"/>
      <c r="GJ282" s="390"/>
      <c r="GK282" s="390"/>
      <c r="GL282" s="390"/>
      <c r="GM282" s="390"/>
      <c r="GN282" s="390"/>
      <c r="GO282" s="390"/>
      <c r="GP282" s="390"/>
      <c r="GQ282" s="390"/>
      <c r="GR282" s="390"/>
      <c r="GS282" s="390"/>
      <c r="GT282" s="390"/>
      <c r="GU282" s="390"/>
      <c r="GV282" s="390"/>
      <c r="GW282" s="390"/>
      <c r="GX282" s="390"/>
      <c r="GY282" s="390"/>
      <c r="GZ282" s="390"/>
      <c r="HA282" s="390"/>
      <c r="HB282" s="390"/>
      <c r="HC282" s="390"/>
      <c r="HD282" s="390"/>
      <c r="HE282" s="390"/>
      <c r="HF282" s="390"/>
      <c r="HG282" s="390"/>
      <c r="HH282" s="390"/>
      <c r="HI282" s="390"/>
      <c r="HJ282" s="390"/>
      <c r="HK282" s="390"/>
      <c r="HL282" s="390"/>
      <c r="HM282" s="390"/>
      <c r="HN282" s="390"/>
      <c r="HO282" s="390"/>
      <c r="HP282" s="390"/>
      <c r="HQ282" s="390"/>
      <c r="HR282" s="390"/>
      <c r="HS282" s="390"/>
      <c r="HT282" s="390"/>
      <c r="HU282" s="390"/>
      <c r="HV282" s="390"/>
      <c r="HW282" s="390"/>
      <c r="HX282" s="390"/>
      <c r="HY282" s="390"/>
      <c r="HZ282" s="390"/>
      <c r="IA282" s="390"/>
      <c r="IB282" s="390"/>
      <c r="IC282" s="390"/>
      <c r="ID282" s="390"/>
      <c r="IE282" s="390"/>
      <c r="IF282" s="390"/>
      <c r="IG282" s="390"/>
      <c r="IH282" s="390"/>
      <c r="II282" s="390"/>
      <c r="IJ282" s="390"/>
      <c r="IK282" s="390"/>
      <c r="IL282" s="390"/>
      <c r="IM282" s="390"/>
      <c r="IN282" s="390"/>
      <c r="IO282" s="390"/>
      <c r="IP282" s="390"/>
      <c r="IQ282" s="390"/>
      <c r="IR282" s="390"/>
      <c r="IS282" s="390"/>
      <c r="IT282" s="390"/>
      <c r="IU282" s="390"/>
      <c r="IV282" s="390"/>
    </row>
    <row r="283" spans="1:256" x14ac:dyDescent="0.2">
      <c r="A283" s="423"/>
      <c r="B283" s="398"/>
      <c r="C283" s="399"/>
      <c r="D283" s="398"/>
      <c r="E283" s="433">
        <f t="shared" si="20"/>
        <v>0</v>
      </c>
      <c r="F283" s="436"/>
      <c r="G283" s="439">
        <f t="shared" si="19"/>
        <v>0</v>
      </c>
      <c r="H283" s="454"/>
      <c r="I283" s="390"/>
      <c r="J283" s="390"/>
      <c r="K283" s="390"/>
      <c r="L283" s="390"/>
      <c r="M283" s="390"/>
      <c r="N283" s="390"/>
      <c r="O283" s="390"/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  <c r="AA283" s="390"/>
      <c r="AB283" s="390"/>
      <c r="AC283" s="390"/>
      <c r="AD283" s="390"/>
      <c r="AE283" s="390"/>
      <c r="AF283" s="390"/>
      <c r="AG283" s="390"/>
      <c r="AH283" s="390"/>
      <c r="AI283" s="390"/>
      <c r="AJ283" s="390"/>
      <c r="AK283" s="390"/>
      <c r="AL283" s="390"/>
      <c r="AM283" s="390"/>
      <c r="AN283" s="390"/>
      <c r="AO283" s="390"/>
      <c r="AP283" s="390"/>
      <c r="AQ283" s="390"/>
      <c r="AR283" s="390"/>
      <c r="AS283" s="390"/>
      <c r="AT283" s="390"/>
      <c r="AU283" s="390"/>
      <c r="AV283" s="390"/>
      <c r="AW283" s="390"/>
      <c r="AX283" s="390"/>
      <c r="AY283" s="390"/>
      <c r="AZ283" s="390"/>
      <c r="BA283" s="390"/>
      <c r="BB283" s="390"/>
      <c r="BC283" s="390"/>
      <c r="BD283" s="390"/>
      <c r="BE283" s="390"/>
      <c r="BF283" s="390"/>
      <c r="BG283" s="390"/>
      <c r="BH283" s="390"/>
      <c r="BI283" s="390"/>
      <c r="BJ283" s="390"/>
      <c r="BK283" s="390"/>
      <c r="BL283" s="390"/>
      <c r="BM283" s="390"/>
      <c r="BN283" s="390"/>
      <c r="BO283" s="390"/>
      <c r="BP283" s="390"/>
      <c r="BQ283" s="390"/>
      <c r="BR283" s="390"/>
      <c r="BS283" s="390"/>
      <c r="BT283" s="390"/>
      <c r="BU283" s="390"/>
      <c r="BV283" s="390"/>
      <c r="BW283" s="390"/>
      <c r="BX283" s="390"/>
      <c r="BY283" s="390"/>
      <c r="BZ283" s="390"/>
      <c r="CA283" s="390"/>
      <c r="CB283" s="390"/>
      <c r="CC283" s="390"/>
      <c r="CD283" s="390"/>
      <c r="CE283" s="390"/>
      <c r="CF283" s="390"/>
      <c r="CG283" s="390"/>
      <c r="CH283" s="390"/>
      <c r="CI283" s="390"/>
      <c r="CJ283" s="390"/>
      <c r="CK283" s="390"/>
      <c r="CL283" s="390"/>
      <c r="CM283" s="390"/>
      <c r="CN283" s="390"/>
      <c r="CO283" s="390"/>
      <c r="CP283" s="390"/>
      <c r="CQ283" s="390"/>
      <c r="CR283" s="390"/>
      <c r="CS283" s="390"/>
      <c r="CT283" s="390"/>
      <c r="CU283" s="390"/>
      <c r="CV283" s="390"/>
      <c r="CW283" s="390"/>
      <c r="CX283" s="390"/>
      <c r="CY283" s="390"/>
      <c r="CZ283" s="390"/>
      <c r="DA283" s="390"/>
      <c r="DB283" s="390"/>
      <c r="DC283" s="390"/>
      <c r="DD283" s="390"/>
      <c r="DE283" s="390"/>
      <c r="DF283" s="390"/>
      <c r="DG283" s="390"/>
      <c r="DH283" s="390"/>
      <c r="DI283" s="390"/>
      <c r="DJ283" s="390"/>
      <c r="DK283" s="390"/>
      <c r="DL283" s="390"/>
      <c r="DM283" s="390"/>
      <c r="DN283" s="390"/>
      <c r="DO283" s="390"/>
      <c r="DP283" s="390"/>
      <c r="DQ283" s="390"/>
      <c r="DR283" s="390"/>
      <c r="DS283" s="390"/>
      <c r="DT283" s="390"/>
      <c r="DU283" s="390"/>
      <c r="DV283" s="390"/>
      <c r="DW283" s="390"/>
      <c r="DX283" s="390"/>
      <c r="DY283" s="390"/>
      <c r="DZ283" s="390"/>
      <c r="EA283" s="390"/>
      <c r="EB283" s="390"/>
      <c r="EC283" s="390"/>
      <c r="ED283" s="390"/>
      <c r="EE283" s="390"/>
      <c r="EF283" s="390"/>
      <c r="EG283" s="390"/>
      <c r="EH283" s="390"/>
      <c r="EI283" s="390"/>
      <c r="EJ283" s="390"/>
      <c r="EK283" s="390"/>
      <c r="EL283" s="390"/>
      <c r="EM283" s="390"/>
      <c r="EN283" s="390"/>
      <c r="EO283" s="390"/>
      <c r="EP283" s="390"/>
      <c r="EQ283" s="390"/>
      <c r="ER283" s="390"/>
      <c r="ES283" s="390"/>
      <c r="ET283" s="390"/>
      <c r="EU283" s="390"/>
      <c r="EV283" s="390"/>
      <c r="EW283" s="390"/>
      <c r="EX283" s="390"/>
      <c r="EY283" s="390"/>
      <c r="EZ283" s="390"/>
      <c r="FA283" s="390"/>
      <c r="FB283" s="390"/>
      <c r="FC283" s="390"/>
      <c r="FD283" s="390"/>
      <c r="FE283" s="390"/>
      <c r="FF283" s="390"/>
      <c r="FG283" s="390"/>
      <c r="FH283" s="390"/>
      <c r="FI283" s="390"/>
      <c r="FJ283" s="390"/>
      <c r="FK283" s="390"/>
      <c r="FL283" s="390"/>
      <c r="FM283" s="390"/>
      <c r="FN283" s="390"/>
      <c r="FO283" s="390"/>
      <c r="FP283" s="390"/>
      <c r="FQ283" s="390"/>
      <c r="FR283" s="390"/>
      <c r="FS283" s="390"/>
      <c r="FT283" s="390"/>
      <c r="FU283" s="390"/>
      <c r="FV283" s="390"/>
      <c r="FW283" s="390"/>
      <c r="FX283" s="390"/>
      <c r="FY283" s="390"/>
      <c r="FZ283" s="390"/>
      <c r="GA283" s="390"/>
      <c r="GB283" s="390"/>
      <c r="GC283" s="390"/>
      <c r="GD283" s="390"/>
      <c r="GE283" s="390"/>
      <c r="GF283" s="390"/>
      <c r="GG283" s="390"/>
      <c r="GH283" s="390"/>
      <c r="GI283" s="390"/>
      <c r="GJ283" s="390"/>
      <c r="GK283" s="390"/>
      <c r="GL283" s="390"/>
      <c r="GM283" s="390"/>
      <c r="GN283" s="390"/>
      <c r="GO283" s="390"/>
      <c r="GP283" s="390"/>
      <c r="GQ283" s="390"/>
      <c r="GR283" s="390"/>
      <c r="GS283" s="390"/>
      <c r="GT283" s="390"/>
      <c r="GU283" s="390"/>
      <c r="GV283" s="390"/>
      <c r="GW283" s="390"/>
      <c r="GX283" s="390"/>
      <c r="GY283" s="390"/>
      <c r="GZ283" s="390"/>
      <c r="HA283" s="390"/>
      <c r="HB283" s="390"/>
      <c r="HC283" s="390"/>
      <c r="HD283" s="390"/>
      <c r="HE283" s="390"/>
      <c r="HF283" s="390"/>
      <c r="HG283" s="390"/>
      <c r="HH283" s="390"/>
      <c r="HI283" s="390"/>
      <c r="HJ283" s="390"/>
      <c r="HK283" s="390"/>
      <c r="HL283" s="390"/>
      <c r="HM283" s="390"/>
      <c r="HN283" s="390"/>
      <c r="HO283" s="390"/>
      <c r="HP283" s="390"/>
      <c r="HQ283" s="390"/>
      <c r="HR283" s="390"/>
      <c r="HS283" s="390"/>
      <c r="HT283" s="390"/>
      <c r="HU283" s="390"/>
      <c r="HV283" s="390"/>
      <c r="HW283" s="390"/>
      <c r="HX283" s="390"/>
      <c r="HY283" s="390"/>
      <c r="HZ283" s="390"/>
      <c r="IA283" s="390"/>
      <c r="IB283" s="390"/>
      <c r="IC283" s="390"/>
      <c r="ID283" s="390"/>
      <c r="IE283" s="390"/>
      <c r="IF283" s="390"/>
      <c r="IG283" s="390"/>
      <c r="IH283" s="390"/>
      <c r="II283" s="390"/>
      <c r="IJ283" s="390"/>
      <c r="IK283" s="390"/>
      <c r="IL283" s="390"/>
      <c r="IM283" s="390"/>
      <c r="IN283" s="390"/>
      <c r="IO283" s="390"/>
      <c r="IP283" s="390"/>
      <c r="IQ283" s="390"/>
      <c r="IR283" s="390"/>
      <c r="IS283" s="390"/>
      <c r="IT283" s="390"/>
      <c r="IU283" s="390"/>
      <c r="IV283" s="390"/>
    </row>
    <row r="284" spans="1:256" x14ac:dyDescent="0.2">
      <c r="A284" s="423"/>
      <c r="B284" s="398"/>
      <c r="C284" s="399"/>
      <c r="D284" s="398"/>
      <c r="E284" s="433">
        <f t="shared" si="20"/>
        <v>0</v>
      </c>
      <c r="F284" s="436"/>
      <c r="G284" s="439">
        <f t="shared" si="19"/>
        <v>0</v>
      </c>
      <c r="H284" s="454"/>
      <c r="I284" s="390"/>
      <c r="J284" s="390"/>
      <c r="K284" s="390"/>
      <c r="L284" s="390"/>
      <c r="M284" s="390"/>
      <c r="N284" s="390"/>
      <c r="O284" s="390"/>
      <c r="P284" s="390"/>
      <c r="Q284" s="390"/>
      <c r="R284" s="390"/>
      <c r="S284" s="390"/>
      <c r="T284" s="390"/>
      <c r="U284" s="390"/>
      <c r="V284" s="390"/>
      <c r="W284" s="390"/>
      <c r="X284" s="390"/>
      <c r="Y284" s="390"/>
      <c r="Z284" s="390"/>
      <c r="AA284" s="390"/>
      <c r="AB284" s="390"/>
      <c r="AC284" s="390"/>
      <c r="AD284" s="390"/>
      <c r="AE284" s="390"/>
      <c r="AF284" s="390"/>
      <c r="AG284" s="390"/>
      <c r="AH284" s="390"/>
      <c r="AI284" s="390"/>
      <c r="AJ284" s="390"/>
      <c r="AK284" s="390"/>
      <c r="AL284" s="390"/>
      <c r="AM284" s="390"/>
      <c r="AN284" s="390"/>
      <c r="AO284" s="390"/>
      <c r="AP284" s="390"/>
      <c r="AQ284" s="390"/>
      <c r="AR284" s="390"/>
      <c r="AS284" s="390"/>
      <c r="AT284" s="390"/>
      <c r="AU284" s="390"/>
      <c r="AV284" s="390"/>
      <c r="AW284" s="390"/>
      <c r="AX284" s="390"/>
      <c r="AY284" s="390"/>
      <c r="AZ284" s="390"/>
      <c r="BA284" s="390"/>
      <c r="BB284" s="390"/>
      <c r="BC284" s="390"/>
      <c r="BD284" s="390"/>
      <c r="BE284" s="390"/>
      <c r="BF284" s="390"/>
      <c r="BG284" s="390"/>
      <c r="BH284" s="390"/>
      <c r="BI284" s="390"/>
      <c r="BJ284" s="390"/>
      <c r="BK284" s="390"/>
      <c r="BL284" s="390"/>
      <c r="BM284" s="390"/>
      <c r="BN284" s="390"/>
      <c r="BO284" s="390"/>
      <c r="BP284" s="390"/>
      <c r="BQ284" s="390"/>
      <c r="BR284" s="390"/>
      <c r="BS284" s="390"/>
      <c r="BT284" s="390"/>
      <c r="BU284" s="390"/>
      <c r="BV284" s="390"/>
      <c r="BW284" s="390"/>
      <c r="BX284" s="390"/>
      <c r="BY284" s="390"/>
      <c r="BZ284" s="390"/>
      <c r="CA284" s="390"/>
      <c r="CB284" s="390"/>
      <c r="CC284" s="390"/>
      <c r="CD284" s="390"/>
      <c r="CE284" s="390"/>
      <c r="CF284" s="390"/>
      <c r="CG284" s="390"/>
      <c r="CH284" s="390"/>
      <c r="CI284" s="390"/>
      <c r="CJ284" s="390"/>
      <c r="CK284" s="390"/>
      <c r="CL284" s="390"/>
      <c r="CM284" s="390"/>
      <c r="CN284" s="390"/>
      <c r="CO284" s="390"/>
      <c r="CP284" s="390"/>
      <c r="CQ284" s="390"/>
      <c r="CR284" s="390"/>
      <c r="CS284" s="390"/>
      <c r="CT284" s="390"/>
      <c r="CU284" s="390"/>
      <c r="CV284" s="390"/>
      <c r="CW284" s="390"/>
      <c r="CX284" s="390"/>
      <c r="CY284" s="390"/>
      <c r="CZ284" s="390"/>
      <c r="DA284" s="390"/>
      <c r="DB284" s="390"/>
      <c r="DC284" s="390"/>
      <c r="DD284" s="390"/>
      <c r="DE284" s="390"/>
      <c r="DF284" s="390"/>
      <c r="DG284" s="390"/>
      <c r="DH284" s="390"/>
      <c r="DI284" s="390"/>
      <c r="DJ284" s="390"/>
      <c r="DK284" s="390"/>
      <c r="DL284" s="390"/>
      <c r="DM284" s="390"/>
      <c r="DN284" s="390"/>
      <c r="DO284" s="390"/>
      <c r="DP284" s="390"/>
      <c r="DQ284" s="390"/>
      <c r="DR284" s="390"/>
      <c r="DS284" s="390"/>
      <c r="DT284" s="390"/>
      <c r="DU284" s="390"/>
      <c r="DV284" s="390"/>
      <c r="DW284" s="390"/>
      <c r="DX284" s="390"/>
      <c r="DY284" s="390"/>
      <c r="DZ284" s="390"/>
      <c r="EA284" s="390"/>
      <c r="EB284" s="390"/>
      <c r="EC284" s="390"/>
      <c r="ED284" s="390"/>
      <c r="EE284" s="390"/>
      <c r="EF284" s="390"/>
      <c r="EG284" s="390"/>
      <c r="EH284" s="390"/>
      <c r="EI284" s="390"/>
      <c r="EJ284" s="390"/>
      <c r="EK284" s="390"/>
      <c r="EL284" s="390"/>
      <c r="EM284" s="390"/>
      <c r="EN284" s="390"/>
      <c r="EO284" s="390"/>
      <c r="EP284" s="390"/>
      <c r="EQ284" s="390"/>
      <c r="ER284" s="390"/>
      <c r="ES284" s="390"/>
      <c r="ET284" s="390"/>
      <c r="EU284" s="390"/>
      <c r="EV284" s="390"/>
      <c r="EW284" s="390"/>
      <c r="EX284" s="390"/>
      <c r="EY284" s="390"/>
      <c r="EZ284" s="390"/>
      <c r="FA284" s="390"/>
      <c r="FB284" s="390"/>
      <c r="FC284" s="390"/>
      <c r="FD284" s="390"/>
      <c r="FE284" s="390"/>
      <c r="FF284" s="390"/>
      <c r="FG284" s="390"/>
      <c r="FH284" s="390"/>
      <c r="FI284" s="390"/>
      <c r="FJ284" s="390"/>
      <c r="FK284" s="390"/>
      <c r="FL284" s="390"/>
      <c r="FM284" s="390"/>
      <c r="FN284" s="390"/>
      <c r="FO284" s="390"/>
      <c r="FP284" s="390"/>
      <c r="FQ284" s="390"/>
      <c r="FR284" s="390"/>
      <c r="FS284" s="390"/>
      <c r="FT284" s="390"/>
      <c r="FU284" s="390"/>
      <c r="FV284" s="390"/>
      <c r="FW284" s="390"/>
      <c r="FX284" s="390"/>
      <c r="FY284" s="390"/>
      <c r="FZ284" s="390"/>
      <c r="GA284" s="390"/>
      <c r="GB284" s="390"/>
      <c r="GC284" s="390"/>
      <c r="GD284" s="390"/>
      <c r="GE284" s="390"/>
      <c r="GF284" s="390"/>
      <c r="GG284" s="390"/>
      <c r="GH284" s="390"/>
      <c r="GI284" s="390"/>
      <c r="GJ284" s="390"/>
      <c r="GK284" s="390"/>
      <c r="GL284" s="390"/>
      <c r="GM284" s="390"/>
      <c r="GN284" s="390"/>
      <c r="GO284" s="390"/>
      <c r="GP284" s="390"/>
      <c r="GQ284" s="390"/>
      <c r="GR284" s="390"/>
      <c r="GS284" s="390"/>
      <c r="GT284" s="390"/>
      <c r="GU284" s="390"/>
      <c r="GV284" s="390"/>
      <c r="GW284" s="390"/>
      <c r="GX284" s="390"/>
      <c r="GY284" s="390"/>
      <c r="GZ284" s="390"/>
      <c r="HA284" s="390"/>
      <c r="HB284" s="390"/>
      <c r="HC284" s="390"/>
      <c r="HD284" s="390"/>
      <c r="HE284" s="390"/>
      <c r="HF284" s="390"/>
      <c r="HG284" s="390"/>
      <c r="HH284" s="390"/>
      <c r="HI284" s="390"/>
      <c r="HJ284" s="390"/>
      <c r="HK284" s="390"/>
      <c r="HL284" s="390"/>
      <c r="HM284" s="390"/>
      <c r="HN284" s="390"/>
      <c r="HO284" s="390"/>
      <c r="HP284" s="390"/>
      <c r="HQ284" s="390"/>
      <c r="HR284" s="390"/>
      <c r="HS284" s="390"/>
      <c r="HT284" s="390"/>
      <c r="HU284" s="390"/>
      <c r="HV284" s="390"/>
      <c r="HW284" s="390"/>
      <c r="HX284" s="390"/>
      <c r="HY284" s="390"/>
      <c r="HZ284" s="390"/>
      <c r="IA284" s="390"/>
      <c r="IB284" s="390"/>
      <c r="IC284" s="390"/>
      <c r="ID284" s="390"/>
      <c r="IE284" s="390"/>
      <c r="IF284" s="390"/>
      <c r="IG284" s="390"/>
      <c r="IH284" s="390"/>
      <c r="II284" s="390"/>
      <c r="IJ284" s="390"/>
      <c r="IK284" s="390"/>
      <c r="IL284" s="390"/>
      <c r="IM284" s="390"/>
      <c r="IN284" s="390"/>
      <c r="IO284" s="390"/>
      <c r="IP284" s="390"/>
      <c r="IQ284" s="390"/>
      <c r="IR284" s="390"/>
      <c r="IS284" s="390"/>
      <c r="IT284" s="390"/>
      <c r="IU284" s="390"/>
      <c r="IV284" s="390"/>
    </row>
    <row r="285" spans="1:256" x14ac:dyDescent="0.2">
      <c r="A285" s="423"/>
      <c r="B285" s="398"/>
      <c r="C285" s="399"/>
      <c r="D285" s="398"/>
      <c r="E285" s="433">
        <f t="shared" si="20"/>
        <v>0</v>
      </c>
      <c r="F285" s="436"/>
      <c r="G285" s="439">
        <f t="shared" si="19"/>
        <v>0</v>
      </c>
      <c r="H285" s="454"/>
      <c r="I285" s="390"/>
      <c r="J285" s="390"/>
      <c r="K285" s="390"/>
      <c r="L285" s="390"/>
      <c r="M285" s="390"/>
      <c r="N285" s="390"/>
      <c r="O285" s="390"/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  <c r="AA285" s="390"/>
      <c r="AB285" s="390"/>
      <c r="AC285" s="390"/>
      <c r="AD285" s="390"/>
      <c r="AE285" s="390"/>
      <c r="AF285" s="390"/>
      <c r="AG285" s="390"/>
      <c r="AH285" s="390"/>
      <c r="AI285" s="390"/>
      <c r="AJ285" s="390"/>
      <c r="AK285" s="390"/>
      <c r="AL285" s="390"/>
      <c r="AM285" s="390"/>
      <c r="AN285" s="390"/>
      <c r="AO285" s="390"/>
      <c r="AP285" s="390"/>
      <c r="AQ285" s="390"/>
      <c r="AR285" s="390"/>
      <c r="AS285" s="390"/>
      <c r="AT285" s="390"/>
      <c r="AU285" s="390"/>
      <c r="AV285" s="390"/>
      <c r="AW285" s="390"/>
      <c r="AX285" s="390"/>
      <c r="AY285" s="390"/>
      <c r="AZ285" s="390"/>
      <c r="BA285" s="390"/>
      <c r="BB285" s="390"/>
      <c r="BC285" s="390"/>
      <c r="BD285" s="390"/>
      <c r="BE285" s="390"/>
      <c r="BF285" s="390"/>
      <c r="BG285" s="390"/>
      <c r="BH285" s="390"/>
      <c r="BI285" s="390"/>
      <c r="BJ285" s="390"/>
      <c r="BK285" s="390"/>
      <c r="BL285" s="390"/>
      <c r="BM285" s="390"/>
      <c r="BN285" s="390"/>
      <c r="BO285" s="390"/>
      <c r="BP285" s="390"/>
      <c r="BQ285" s="390"/>
      <c r="BR285" s="390"/>
      <c r="BS285" s="390"/>
      <c r="BT285" s="390"/>
      <c r="BU285" s="390"/>
      <c r="BV285" s="390"/>
      <c r="BW285" s="390"/>
      <c r="BX285" s="390"/>
      <c r="BY285" s="390"/>
      <c r="BZ285" s="390"/>
      <c r="CA285" s="390"/>
      <c r="CB285" s="390"/>
      <c r="CC285" s="390"/>
      <c r="CD285" s="390"/>
      <c r="CE285" s="390"/>
      <c r="CF285" s="390"/>
      <c r="CG285" s="390"/>
      <c r="CH285" s="390"/>
      <c r="CI285" s="390"/>
      <c r="CJ285" s="390"/>
      <c r="CK285" s="390"/>
      <c r="CL285" s="390"/>
      <c r="CM285" s="390"/>
      <c r="CN285" s="390"/>
      <c r="CO285" s="390"/>
      <c r="CP285" s="390"/>
      <c r="CQ285" s="390"/>
      <c r="CR285" s="390"/>
      <c r="CS285" s="390"/>
      <c r="CT285" s="390"/>
      <c r="CU285" s="390"/>
      <c r="CV285" s="390"/>
      <c r="CW285" s="390"/>
      <c r="CX285" s="390"/>
      <c r="CY285" s="390"/>
      <c r="CZ285" s="390"/>
      <c r="DA285" s="390"/>
      <c r="DB285" s="390"/>
      <c r="DC285" s="390"/>
      <c r="DD285" s="390"/>
      <c r="DE285" s="390"/>
      <c r="DF285" s="390"/>
      <c r="DG285" s="390"/>
      <c r="DH285" s="390"/>
      <c r="DI285" s="390"/>
      <c r="DJ285" s="390"/>
      <c r="DK285" s="390"/>
      <c r="DL285" s="390"/>
      <c r="DM285" s="390"/>
      <c r="DN285" s="390"/>
      <c r="DO285" s="390"/>
      <c r="DP285" s="390"/>
      <c r="DQ285" s="390"/>
      <c r="DR285" s="390"/>
      <c r="DS285" s="390"/>
      <c r="DT285" s="390"/>
      <c r="DU285" s="390"/>
      <c r="DV285" s="390"/>
      <c r="DW285" s="390"/>
      <c r="DX285" s="390"/>
      <c r="DY285" s="390"/>
      <c r="DZ285" s="390"/>
      <c r="EA285" s="390"/>
      <c r="EB285" s="390"/>
      <c r="EC285" s="390"/>
      <c r="ED285" s="390"/>
      <c r="EE285" s="390"/>
      <c r="EF285" s="390"/>
      <c r="EG285" s="390"/>
      <c r="EH285" s="390"/>
      <c r="EI285" s="390"/>
      <c r="EJ285" s="390"/>
      <c r="EK285" s="390"/>
      <c r="EL285" s="390"/>
      <c r="EM285" s="390"/>
      <c r="EN285" s="390"/>
      <c r="EO285" s="390"/>
      <c r="EP285" s="390"/>
      <c r="EQ285" s="390"/>
      <c r="ER285" s="390"/>
      <c r="ES285" s="390"/>
      <c r="ET285" s="390"/>
      <c r="EU285" s="390"/>
      <c r="EV285" s="390"/>
      <c r="EW285" s="390"/>
      <c r="EX285" s="390"/>
      <c r="EY285" s="390"/>
      <c r="EZ285" s="390"/>
      <c r="FA285" s="390"/>
      <c r="FB285" s="390"/>
      <c r="FC285" s="390"/>
      <c r="FD285" s="390"/>
      <c r="FE285" s="390"/>
      <c r="FF285" s="390"/>
      <c r="FG285" s="390"/>
      <c r="FH285" s="390"/>
      <c r="FI285" s="390"/>
      <c r="FJ285" s="390"/>
      <c r="FK285" s="390"/>
      <c r="FL285" s="390"/>
      <c r="FM285" s="390"/>
      <c r="FN285" s="390"/>
      <c r="FO285" s="390"/>
      <c r="FP285" s="390"/>
      <c r="FQ285" s="390"/>
      <c r="FR285" s="390"/>
      <c r="FS285" s="390"/>
      <c r="FT285" s="390"/>
      <c r="FU285" s="390"/>
      <c r="FV285" s="390"/>
      <c r="FW285" s="390"/>
      <c r="FX285" s="390"/>
      <c r="FY285" s="390"/>
      <c r="FZ285" s="390"/>
      <c r="GA285" s="390"/>
      <c r="GB285" s="390"/>
      <c r="GC285" s="390"/>
      <c r="GD285" s="390"/>
      <c r="GE285" s="390"/>
      <c r="GF285" s="390"/>
      <c r="GG285" s="390"/>
      <c r="GH285" s="390"/>
      <c r="GI285" s="390"/>
      <c r="GJ285" s="390"/>
      <c r="GK285" s="390"/>
      <c r="GL285" s="390"/>
      <c r="GM285" s="390"/>
      <c r="GN285" s="390"/>
      <c r="GO285" s="390"/>
      <c r="GP285" s="390"/>
      <c r="GQ285" s="390"/>
      <c r="GR285" s="390"/>
      <c r="GS285" s="390"/>
      <c r="GT285" s="390"/>
      <c r="GU285" s="390"/>
      <c r="GV285" s="390"/>
      <c r="GW285" s="390"/>
      <c r="GX285" s="390"/>
      <c r="GY285" s="390"/>
      <c r="GZ285" s="390"/>
      <c r="HA285" s="390"/>
      <c r="HB285" s="390"/>
      <c r="HC285" s="390"/>
      <c r="HD285" s="390"/>
      <c r="HE285" s="390"/>
      <c r="HF285" s="390"/>
      <c r="HG285" s="390"/>
      <c r="HH285" s="390"/>
      <c r="HI285" s="390"/>
      <c r="HJ285" s="390"/>
      <c r="HK285" s="390"/>
      <c r="HL285" s="390"/>
      <c r="HM285" s="390"/>
      <c r="HN285" s="390"/>
      <c r="HO285" s="390"/>
      <c r="HP285" s="390"/>
      <c r="HQ285" s="390"/>
      <c r="HR285" s="390"/>
      <c r="HS285" s="390"/>
      <c r="HT285" s="390"/>
      <c r="HU285" s="390"/>
      <c r="HV285" s="390"/>
      <c r="HW285" s="390"/>
      <c r="HX285" s="390"/>
      <c r="HY285" s="390"/>
      <c r="HZ285" s="390"/>
      <c r="IA285" s="390"/>
      <c r="IB285" s="390"/>
      <c r="IC285" s="390"/>
      <c r="ID285" s="390"/>
      <c r="IE285" s="390"/>
      <c r="IF285" s="390"/>
      <c r="IG285" s="390"/>
      <c r="IH285" s="390"/>
      <c r="II285" s="390"/>
      <c r="IJ285" s="390"/>
      <c r="IK285" s="390"/>
      <c r="IL285" s="390"/>
      <c r="IM285" s="390"/>
      <c r="IN285" s="390"/>
      <c r="IO285" s="390"/>
      <c r="IP285" s="390"/>
      <c r="IQ285" s="390"/>
      <c r="IR285" s="390"/>
      <c r="IS285" s="390"/>
      <c r="IT285" s="390"/>
      <c r="IU285" s="390"/>
      <c r="IV285" s="390"/>
    </row>
    <row r="286" spans="1:256" x14ac:dyDescent="0.2">
      <c r="A286" s="423"/>
      <c r="B286" s="398"/>
      <c r="C286" s="399"/>
      <c r="D286" s="398"/>
      <c r="E286" s="433">
        <f t="shared" si="20"/>
        <v>0</v>
      </c>
      <c r="F286" s="436"/>
      <c r="G286" s="439">
        <f t="shared" si="19"/>
        <v>0</v>
      </c>
      <c r="H286" s="454"/>
      <c r="I286" s="390"/>
      <c r="J286" s="390"/>
      <c r="K286" s="390"/>
      <c r="L286" s="390"/>
      <c r="M286" s="390"/>
      <c r="N286" s="390"/>
      <c r="O286" s="390"/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  <c r="AA286" s="390"/>
      <c r="AB286" s="390"/>
      <c r="AC286" s="390"/>
      <c r="AD286" s="390"/>
      <c r="AE286" s="390"/>
      <c r="AF286" s="390"/>
      <c r="AG286" s="390"/>
      <c r="AH286" s="390"/>
      <c r="AI286" s="390"/>
      <c r="AJ286" s="390"/>
      <c r="AK286" s="390"/>
      <c r="AL286" s="390"/>
      <c r="AM286" s="390"/>
      <c r="AN286" s="390"/>
      <c r="AO286" s="390"/>
      <c r="AP286" s="390"/>
      <c r="AQ286" s="390"/>
      <c r="AR286" s="390"/>
      <c r="AS286" s="390"/>
      <c r="AT286" s="390"/>
      <c r="AU286" s="390"/>
      <c r="AV286" s="390"/>
      <c r="AW286" s="390"/>
      <c r="AX286" s="390"/>
      <c r="AY286" s="390"/>
      <c r="AZ286" s="390"/>
      <c r="BA286" s="390"/>
      <c r="BB286" s="390"/>
      <c r="BC286" s="390"/>
      <c r="BD286" s="390"/>
      <c r="BE286" s="390"/>
      <c r="BF286" s="390"/>
      <c r="BG286" s="390"/>
      <c r="BH286" s="390"/>
      <c r="BI286" s="390"/>
      <c r="BJ286" s="390"/>
      <c r="BK286" s="390"/>
      <c r="BL286" s="390"/>
      <c r="BM286" s="390"/>
      <c r="BN286" s="390"/>
      <c r="BO286" s="390"/>
      <c r="BP286" s="390"/>
      <c r="BQ286" s="390"/>
      <c r="BR286" s="390"/>
      <c r="BS286" s="390"/>
      <c r="BT286" s="390"/>
      <c r="BU286" s="390"/>
      <c r="BV286" s="390"/>
      <c r="BW286" s="390"/>
      <c r="BX286" s="390"/>
      <c r="BY286" s="390"/>
      <c r="BZ286" s="390"/>
      <c r="CA286" s="390"/>
      <c r="CB286" s="390"/>
      <c r="CC286" s="390"/>
      <c r="CD286" s="390"/>
      <c r="CE286" s="390"/>
      <c r="CF286" s="390"/>
      <c r="CG286" s="390"/>
      <c r="CH286" s="390"/>
      <c r="CI286" s="390"/>
      <c r="CJ286" s="390"/>
      <c r="CK286" s="390"/>
      <c r="CL286" s="390"/>
      <c r="CM286" s="390"/>
      <c r="CN286" s="390"/>
      <c r="CO286" s="390"/>
      <c r="CP286" s="390"/>
      <c r="CQ286" s="390"/>
      <c r="CR286" s="390"/>
      <c r="CS286" s="390"/>
      <c r="CT286" s="390"/>
      <c r="CU286" s="390"/>
      <c r="CV286" s="390"/>
      <c r="CW286" s="390"/>
      <c r="CX286" s="390"/>
      <c r="CY286" s="390"/>
      <c r="CZ286" s="390"/>
      <c r="DA286" s="390"/>
      <c r="DB286" s="390"/>
      <c r="DC286" s="390"/>
      <c r="DD286" s="390"/>
      <c r="DE286" s="390"/>
      <c r="DF286" s="390"/>
      <c r="DG286" s="390"/>
      <c r="DH286" s="390"/>
      <c r="DI286" s="390"/>
      <c r="DJ286" s="390"/>
      <c r="DK286" s="390"/>
      <c r="DL286" s="390"/>
      <c r="DM286" s="390"/>
      <c r="DN286" s="390"/>
      <c r="DO286" s="390"/>
      <c r="DP286" s="390"/>
      <c r="DQ286" s="390"/>
      <c r="DR286" s="390"/>
      <c r="DS286" s="390"/>
      <c r="DT286" s="390"/>
      <c r="DU286" s="390"/>
      <c r="DV286" s="390"/>
      <c r="DW286" s="390"/>
      <c r="DX286" s="390"/>
      <c r="DY286" s="390"/>
      <c r="DZ286" s="390"/>
      <c r="EA286" s="390"/>
      <c r="EB286" s="390"/>
      <c r="EC286" s="390"/>
      <c r="ED286" s="390"/>
      <c r="EE286" s="390"/>
      <c r="EF286" s="390"/>
      <c r="EG286" s="390"/>
      <c r="EH286" s="390"/>
      <c r="EI286" s="390"/>
      <c r="EJ286" s="390"/>
      <c r="EK286" s="390"/>
      <c r="EL286" s="390"/>
      <c r="EM286" s="390"/>
      <c r="EN286" s="390"/>
      <c r="EO286" s="390"/>
      <c r="EP286" s="390"/>
      <c r="EQ286" s="390"/>
      <c r="ER286" s="390"/>
      <c r="ES286" s="390"/>
      <c r="ET286" s="390"/>
      <c r="EU286" s="390"/>
      <c r="EV286" s="390"/>
      <c r="EW286" s="390"/>
      <c r="EX286" s="390"/>
      <c r="EY286" s="390"/>
      <c r="EZ286" s="390"/>
      <c r="FA286" s="390"/>
      <c r="FB286" s="390"/>
      <c r="FC286" s="390"/>
      <c r="FD286" s="390"/>
      <c r="FE286" s="390"/>
      <c r="FF286" s="390"/>
      <c r="FG286" s="390"/>
      <c r="FH286" s="390"/>
      <c r="FI286" s="390"/>
      <c r="FJ286" s="390"/>
      <c r="FK286" s="390"/>
      <c r="FL286" s="390"/>
      <c r="FM286" s="390"/>
      <c r="FN286" s="390"/>
      <c r="FO286" s="390"/>
      <c r="FP286" s="390"/>
      <c r="FQ286" s="390"/>
      <c r="FR286" s="390"/>
      <c r="FS286" s="390"/>
      <c r="FT286" s="390"/>
      <c r="FU286" s="390"/>
      <c r="FV286" s="390"/>
      <c r="FW286" s="390"/>
      <c r="FX286" s="390"/>
      <c r="FY286" s="390"/>
      <c r="FZ286" s="390"/>
      <c r="GA286" s="390"/>
      <c r="GB286" s="390"/>
      <c r="GC286" s="390"/>
      <c r="GD286" s="390"/>
      <c r="GE286" s="390"/>
      <c r="GF286" s="390"/>
      <c r="GG286" s="390"/>
      <c r="GH286" s="390"/>
      <c r="GI286" s="390"/>
      <c r="GJ286" s="390"/>
      <c r="GK286" s="390"/>
      <c r="GL286" s="390"/>
      <c r="GM286" s="390"/>
      <c r="GN286" s="390"/>
      <c r="GO286" s="390"/>
      <c r="GP286" s="390"/>
      <c r="GQ286" s="390"/>
      <c r="GR286" s="390"/>
      <c r="GS286" s="390"/>
      <c r="GT286" s="390"/>
      <c r="GU286" s="390"/>
      <c r="GV286" s="390"/>
      <c r="GW286" s="390"/>
      <c r="GX286" s="390"/>
      <c r="GY286" s="390"/>
      <c r="GZ286" s="390"/>
      <c r="HA286" s="390"/>
      <c r="HB286" s="390"/>
      <c r="HC286" s="390"/>
      <c r="HD286" s="390"/>
      <c r="HE286" s="390"/>
      <c r="HF286" s="390"/>
      <c r="HG286" s="390"/>
      <c r="HH286" s="390"/>
      <c r="HI286" s="390"/>
      <c r="HJ286" s="390"/>
      <c r="HK286" s="390"/>
      <c r="HL286" s="390"/>
      <c r="HM286" s="390"/>
      <c r="HN286" s="390"/>
      <c r="HO286" s="390"/>
      <c r="HP286" s="390"/>
      <c r="HQ286" s="390"/>
      <c r="HR286" s="390"/>
      <c r="HS286" s="390"/>
      <c r="HT286" s="390"/>
      <c r="HU286" s="390"/>
      <c r="HV286" s="390"/>
      <c r="HW286" s="390"/>
      <c r="HX286" s="390"/>
      <c r="HY286" s="390"/>
      <c r="HZ286" s="390"/>
      <c r="IA286" s="390"/>
      <c r="IB286" s="390"/>
      <c r="IC286" s="390"/>
      <c r="ID286" s="390"/>
      <c r="IE286" s="390"/>
      <c r="IF286" s="390"/>
      <c r="IG286" s="390"/>
      <c r="IH286" s="390"/>
      <c r="II286" s="390"/>
      <c r="IJ286" s="390"/>
      <c r="IK286" s="390"/>
      <c r="IL286" s="390"/>
      <c r="IM286" s="390"/>
      <c r="IN286" s="390"/>
      <c r="IO286" s="390"/>
      <c r="IP286" s="390"/>
      <c r="IQ286" s="390"/>
      <c r="IR286" s="390"/>
      <c r="IS286" s="390"/>
      <c r="IT286" s="390"/>
      <c r="IU286" s="390"/>
      <c r="IV286" s="390"/>
    </row>
    <row r="287" spans="1:256" x14ac:dyDescent="0.2">
      <c r="A287" s="423"/>
      <c r="B287" s="398"/>
      <c r="C287" s="399"/>
      <c r="D287" s="398"/>
      <c r="E287" s="433">
        <f t="shared" si="20"/>
        <v>0</v>
      </c>
      <c r="F287" s="436"/>
      <c r="G287" s="439">
        <f t="shared" si="19"/>
        <v>0</v>
      </c>
      <c r="H287" s="454"/>
      <c r="I287" s="390"/>
      <c r="J287" s="390"/>
      <c r="K287" s="390"/>
      <c r="L287" s="390"/>
      <c r="M287" s="390"/>
      <c r="N287" s="390"/>
      <c r="O287" s="390"/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  <c r="AA287" s="390"/>
      <c r="AB287" s="390"/>
      <c r="AC287" s="390"/>
      <c r="AD287" s="390"/>
      <c r="AE287" s="390"/>
      <c r="AF287" s="390"/>
      <c r="AG287" s="390"/>
      <c r="AH287" s="390"/>
      <c r="AI287" s="390"/>
      <c r="AJ287" s="390"/>
      <c r="AK287" s="390"/>
      <c r="AL287" s="390"/>
      <c r="AM287" s="390"/>
      <c r="AN287" s="390"/>
      <c r="AO287" s="390"/>
      <c r="AP287" s="390"/>
      <c r="AQ287" s="390"/>
      <c r="AR287" s="390"/>
      <c r="AS287" s="390"/>
      <c r="AT287" s="390"/>
      <c r="AU287" s="390"/>
      <c r="AV287" s="390"/>
      <c r="AW287" s="390"/>
      <c r="AX287" s="390"/>
      <c r="AY287" s="390"/>
      <c r="AZ287" s="390"/>
      <c r="BA287" s="390"/>
      <c r="BB287" s="390"/>
      <c r="BC287" s="390"/>
      <c r="BD287" s="390"/>
      <c r="BE287" s="390"/>
      <c r="BF287" s="390"/>
      <c r="BG287" s="390"/>
      <c r="BH287" s="390"/>
      <c r="BI287" s="390"/>
      <c r="BJ287" s="390"/>
      <c r="BK287" s="390"/>
      <c r="BL287" s="390"/>
      <c r="BM287" s="390"/>
      <c r="BN287" s="390"/>
      <c r="BO287" s="390"/>
      <c r="BP287" s="390"/>
      <c r="BQ287" s="390"/>
      <c r="BR287" s="390"/>
      <c r="BS287" s="390"/>
      <c r="BT287" s="390"/>
      <c r="BU287" s="390"/>
      <c r="BV287" s="390"/>
      <c r="BW287" s="390"/>
      <c r="BX287" s="390"/>
      <c r="BY287" s="390"/>
      <c r="BZ287" s="390"/>
      <c r="CA287" s="390"/>
      <c r="CB287" s="390"/>
      <c r="CC287" s="390"/>
      <c r="CD287" s="390"/>
      <c r="CE287" s="390"/>
      <c r="CF287" s="390"/>
      <c r="CG287" s="390"/>
      <c r="CH287" s="390"/>
      <c r="CI287" s="390"/>
      <c r="CJ287" s="390"/>
      <c r="CK287" s="390"/>
      <c r="CL287" s="390"/>
      <c r="CM287" s="390"/>
      <c r="CN287" s="390"/>
      <c r="CO287" s="390"/>
      <c r="CP287" s="390"/>
      <c r="CQ287" s="390"/>
      <c r="CR287" s="390"/>
      <c r="CS287" s="390"/>
      <c r="CT287" s="390"/>
      <c r="CU287" s="390"/>
      <c r="CV287" s="390"/>
      <c r="CW287" s="390"/>
      <c r="CX287" s="390"/>
      <c r="CY287" s="390"/>
      <c r="CZ287" s="390"/>
      <c r="DA287" s="390"/>
      <c r="DB287" s="390"/>
      <c r="DC287" s="390"/>
      <c r="DD287" s="390"/>
      <c r="DE287" s="390"/>
      <c r="DF287" s="390"/>
      <c r="DG287" s="390"/>
      <c r="DH287" s="390"/>
      <c r="DI287" s="390"/>
      <c r="DJ287" s="390"/>
      <c r="DK287" s="390"/>
      <c r="DL287" s="390"/>
      <c r="DM287" s="390"/>
      <c r="DN287" s="390"/>
      <c r="DO287" s="390"/>
      <c r="DP287" s="390"/>
      <c r="DQ287" s="390"/>
      <c r="DR287" s="390"/>
      <c r="DS287" s="390"/>
      <c r="DT287" s="390"/>
      <c r="DU287" s="390"/>
      <c r="DV287" s="390"/>
      <c r="DW287" s="390"/>
      <c r="DX287" s="390"/>
      <c r="DY287" s="390"/>
      <c r="DZ287" s="390"/>
      <c r="EA287" s="390"/>
      <c r="EB287" s="390"/>
      <c r="EC287" s="390"/>
      <c r="ED287" s="390"/>
      <c r="EE287" s="390"/>
      <c r="EF287" s="390"/>
      <c r="EG287" s="390"/>
      <c r="EH287" s="390"/>
      <c r="EI287" s="390"/>
      <c r="EJ287" s="390"/>
      <c r="EK287" s="390"/>
      <c r="EL287" s="390"/>
      <c r="EM287" s="390"/>
      <c r="EN287" s="390"/>
      <c r="EO287" s="390"/>
      <c r="EP287" s="390"/>
      <c r="EQ287" s="390"/>
      <c r="ER287" s="390"/>
      <c r="ES287" s="390"/>
      <c r="ET287" s="390"/>
      <c r="EU287" s="390"/>
      <c r="EV287" s="390"/>
      <c r="EW287" s="390"/>
      <c r="EX287" s="390"/>
      <c r="EY287" s="390"/>
      <c r="EZ287" s="390"/>
      <c r="FA287" s="390"/>
      <c r="FB287" s="390"/>
      <c r="FC287" s="390"/>
      <c r="FD287" s="390"/>
      <c r="FE287" s="390"/>
      <c r="FF287" s="390"/>
      <c r="FG287" s="390"/>
      <c r="FH287" s="390"/>
      <c r="FI287" s="390"/>
      <c r="FJ287" s="390"/>
      <c r="FK287" s="390"/>
      <c r="FL287" s="390"/>
      <c r="FM287" s="390"/>
      <c r="FN287" s="390"/>
      <c r="FO287" s="390"/>
      <c r="FP287" s="390"/>
      <c r="FQ287" s="390"/>
      <c r="FR287" s="390"/>
      <c r="FS287" s="390"/>
      <c r="FT287" s="390"/>
      <c r="FU287" s="390"/>
      <c r="FV287" s="390"/>
      <c r="FW287" s="390"/>
      <c r="FX287" s="390"/>
      <c r="FY287" s="390"/>
      <c r="FZ287" s="390"/>
      <c r="GA287" s="390"/>
      <c r="GB287" s="390"/>
      <c r="GC287" s="390"/>
      <c r="GD287" s="390"/>
      <c r="GE287" s="390"/>
      <c r="GF287" s="390"/>
      <c r="GG287" s="390"/>
      <c r="GH287" s="390"/>
      <c r="GI287" s="390"/>
      <c r="GJ287" s="390"/>
      <c r="GK287" s="390"/>
      <c r="GL287" s="390"/>
      <c r="GM287" s="390"/>
      <c r="GN287" s="390"/>
      <c r="GO287" s="390"/>
      <c r="GP287" s="390"/>
      <c r="GQ287" s="390"/>
      <c r="GR287" s="390"/>
      <c r="GS287" s="390"/>
      <c r="GT287" s="390"/>
      <c r="GU287" s="390"/>
      <c r="GV287" s="390"/>
      <c r="GW287" s="390"/>
      <c r="GX287" s="390"/>
      <c r="GY287" s="390"/>
      <c r="GZ287" s="390"/>
      <c r="HA287" s="390"/>
      <c r="HB287" s="390"/>
      <c r="HC287" s="390"/>
      <c r="HD287" s="390"/>
      <c r="HE287" s="390"/>
      <c r="HF287" s="390"/>
      <c r="HG287" s="390"/>
      <c r="HH287" s="390"/>
      <c r="HI287" s="390"/>
      <c r="HJ287" s="390"/>
      <c r="HK287" s="390"/>
      <c r="HL287" s="390"/>
      <c r="HM287" s="390"/>
      <c r="HN287" s="390"/>
      <c r="HO287" s="390"/>
      <c r="HP287" s="390"/>
      <c r="HQ287" s="390"/>
      <c r="HR287" s="390"/>
      <c r="HS287" s="390"/>
      <c r="HT287" s="390"/>
      <c r="HU287" s="390"/>
      <c r="HV287" s="390"/>
      <c r="HW287" s="390"/>
      <c r="HX287" s="390"/>
      <c r="HY287" s="390"/>
      <c r="HZ287" s="390"/>
      <c r="IA287" s="390"/>
      <c r="IB287" s="390"/>
      <c r="IC287" s="390"/>
      <c r="ID287" s="390"/>
      <c r="IE287" s="390"/>
      <c r="IF287" s="390"/>
      <c r="IG287" s="390"/>
      <c r="IH287" s="390"/>
      <c r="II287" s="390"/>
      <c r="IJ287" s="390"/>
      <c r="IK287" s="390"/>
      <c r="IL287" s="390"/>
      <c r="IM287" s="390"/>
      <c r="IN287" s="390"/>
      <c r="IO287" s="390"/>
      <c r="IP287" s="390"/>
      <c r="IQ287" s="390"/>
      <c r="IR287" s="390"/>
      <c r="IS287" s="390"/>
      <c r="IT287" s="390"/>
      <c r="IU287" s="390"/>
      <c r="IV287" s="390"/>
    </row>
    <row r="288" spans="1:256" x14ac:dyDescent="0.2">
      <c r="A288" s="423"/>
      <c r="B288" s="398"/>
      <c r="C288" s="399"/>
      <c r="D288" s="398"/>
      <c r="E288" s="433">
        <f t="shared" si="20"/>
        <v>0</v>
      </c>
      <c r="F288" s="436"/>
      <c r="G288" s="439">
        <f t="shared" si="19"/>
        <v>0</v>
      </c>
      <c r="H288" s="454"/>
      <c r="I288" s="390"/>
      <c r="J288" s="390"/>
      <c r="K288" s="390"/>
      <c r="L288" s="390"/>
      <c r="M288" s="390"/>
      <c r="N288" s="390"/>
      <c r="O288" s="390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  <c r="AA288" s="390"/>
      <c r="AB288" s="390"/>
      <c r="AC288" s="390"/>
      <c r="AD288" s="390"/>
      <c r="AE288" s="390"/>
      <c r="AF288" s="390"/>
      <c r="AG288" s="390"/>
      <c r="AH288" s="390"/>
      <c r="AI288" s="390"/>
      <c r="AJ288" s="390"/>
      <c r="AK288" s="390"/>
      <c r="AL288" s="390"/>
      <c r="AM288" s="390"/>
      <c r="AN288" s="390"/>
      <c r="AO288" s="390"/>
      <c r="AP288" s="390"/>
      <c r="AQ288" s="390"/>
      <c r="AR288" s="390"/>
      <c r="AS288" s="390"/>
      <c r="AT288" s="390"/>
      <c r="AU288" s="390"/>
      <c r="AV288" s="390"/>
      <c r="AW288" s="390"/>
      <c r="AX288" s="390"/>
      <c r="AY288" s="390"/>
      <c r="AZ288" s="390"/>
      <c r="BA288" s="390"/>
      <c r="BB288" s="390"/>
      <c r="BC288" s="390"/>
      <c r="BD288" s="390"/>
      <c r="BE288" s="390"/>
      <c r="BF288" s="390"/>
      <c r="BG288" s="390"/>
      <c r="BH288" s="390"/>
      <c r="BI288" s="390"/>
      <c r="BJ288" s="390"/>
      <c r="BK288" s="390"/>
      <c r="BL288" s="390"/>
      <c r="BM288" s="390"/>
      <c r="BN288" s="390"/>
      <c r="BO288" s="390"/>
      <c r="BP288" s="390"/>
      <c r="BQ288" s="390"/>
      <c r="BR288" s="390"/>
      <c r="BS288" s="390"/>
      <c r="BT288" s="390"/>
      <c r="BU288" s="390"/>
      <c r="BV288" s="390"/>
      <c r="BW288" s="390"/>
      <c r="BX288" s="390"/>
      <c r="BY288" s="390"/>
      <c r="BZ288" s="390"/>
      <c r="CA288" s="390"/>
      <c r="CB288" s="390"/>
      <c r="CC288" s="390"/>
      <c r="CD288" s="390"/>
      <c r="CE288" s="390"/>
      <c r="CF288" s="390"/>
      <c r="CG288" s="390"/>
      <c r="CH288" s="390"/>
      <c r="CI288" s="390"/>
      <c r="CJ288" s="390"/>
      <c r="CK288" s="390"/>
      <c r="CL288" s="390"/>
      <c r="CM288" s="390"/>
      <c r="CN288" s="390"/>
      <c r="CO288" s="390"/>
      <c r="CP288" s="390"/>
      <c r="CQ288" s="390"/>
      <c r="CR288" s="390"/>
      <c r="CS288" s="390"/>
      <c r="CT288" s="390"/>
      <c r="CU288" s="390"/>
      <c r="CV288" s="390"/>
      <c r="CW288" s="390"/>
      <c r="CX288" s="390"/>
      <c r="CY288" s="390"/>
      <c r="CZ288" s="390"/>
      <c r="DA288" s="390"/>
      <c r="DB288" s="390"/>
      <c r="DC288" s="390"/>
      <c r="DD288" s="390"/>
      <c r="DE288" s="390"/>
      <c r="DF288" s="390"/>
      <c r="DG288" s="390"/>
      <c r="DH288" s="390"/>
      <c r="DI288" s="390"/>
      <c r="DJ288" s="390"/>
      <c r="DK288" s="390"/>
      <c r="DL288" s="390"/>
      <c r="DM288" s="390"/>
      <c r="DN288" s="390"/>
      <c r="DO288" s="390"/>
      <c r="DP288" s="390"/>
      <c r="DQ288" s="390"/>
      <c r="DR288" s="390"/>
      <c r="DS288" s="390"/>
      <c r="DT288" s="390"/>
      <c r="DU288" s="390"/>
      <c r="DV288" s="390"/>
      <c r="DW288" s="390"/>
      <c r="DX288" s="390"/>
      <c r="DY288" s="390"/>
      <c r="DZ288" s="390"/>
      <c r="EA288" s="390"/>
      <c r="EB288" s="390"/>
      <c r="EC288" s="390"/>
      <c r="ED288" s="390"/>
      <c r="EE288" s="390"/>
      <c r="EF288" s="390"/>
      <c r="EG288" s="390"/>
      <c r="EH288" s="390"/>
      <c r="EI288" s="390"/>
      <c r="EJ288" s="390"/>
      <c r="EK288" s="390"/>
      <c r="EL288" s="390"/>
      <c r="EM288" s="390"/>
      <c r="EN288" s="390"/>
      <c r="EO288" s="390"/>
      <c r="EP288" s="390"/>
      <c r="EQ288" s="390"/>
      <c r="ER288" s="390"/>
      <c r="ES288" s="390"/>
      <c r="ET288" s="390"/>
      <c r="EU288" s="390"/>
      <c r="EV288" s="390"/>
      <c r="EW288" s="390"/>
      <c r="EX288" s="390"/>
      <c r="EY288" s="390"/>
      <c r="EZ288" s="390"/>
      <c r="FA288" s="390"/>
      <c r="FB288" s="390"/>
      <c r="FC288" s="390"/>
      <c r="FD288" s="390"/>
      <c r="FE288" s="390"/>
      <c r="FF288" s="390"/>
      <c r="FG288" s="390"/>
      <c r="FH288" s="390"/>
      <c r="FI288" s="390"/>
      <c r="FJ288" s="390"/>
      <c r="FK288" s="390"/>
      <c r="FL288" s="390"/>
      <c r="FM288" s="390"/>
      <c r="FN288" s="390"/>
      <c r="FO288" s="390"/>
      <c r="FP288" s="390"/>
      <c r="FQ288" s="390"/>
      <c r="FR288" s="390"/>
      <c r="FS288" s="390"/>
      <c r="FT288" s="390"/>
      <c r="FU288" s="390"/>
      <c r="FV288" s="390"/>
      <c r="FW288" s="390"/>
      <c r="FX288" s="390"/>
      <c r="FY288" s="390"/>
      <c r="FZ288" s="390"/>
      <c r="GA288" s="390"/>
      <c r="GB288" s="390"/>
      <c r="GC288" s="390"/>
      <c r="GD288" s="390"/>
      <c r="GE288" s="390"/>
      <c r="GF288" s="390"/>
      <c r="GG288" s="390"/>
      <c r="GH288" s="390"/>
      <c r="GI288" s="390"/>
      <c r="GJ288" s="390"/>
      <c r="GK288" s="390"/>
      <c r="GL288" s="390"/>
      <c r="GM288" s="390"/>
      <c r="GN288" s="390"/>
      <c r="GO288" s="390"/>
      <c r="GP288" s="390"/>
      <c r="GQ288" s="390"/>
      <c r="GR288" s="390"/>
      <c r="GS288" s="390"/>
      <c r="GT288" s="390"/>
      <c r="GU288" s="390"/>
      <c r="GV288" s="390"/>
      <c r="GW288" s="390"/>
      <c r="GX288" s="390"/>
      <c r="GY288" s="390"/>
      <c r="GZ288" s="390"/>
      <c r="HA288" s="390"/>
      <c r="HB288" s="390"/>
      <c r="HC288" s="390"/>
      <c r="HD288" s="390"/>
      <c r="HE288" s="390"/>
      <c r="HF288" s="390"/>
      <c r="HG288" s="390"/>
      <c r="HH288" s="390"/>
      <c r="HI288" s="390"/>
      <c r="HJ288" s="390"/>
      <c r="HK288" s="390"/>
      <c r="HL288" s="390"/>
      <c r="HM288" s="390"/>
      <c r="HN288" s="390"/>
      <c r="HO288" s="390"/>
      <c r="HP288" s="390"/>
      <c r="HQ288" s="390"/>
      <c r="HR288" s="390"/>
      <c r="HS288" s="390"/>
      <c r="HT288" s="390"/>
      <c r="HU288" s="390"/>
      <c r="HV288" s="390"/>
      <c r="HW288" s="390"/>
      <c r="HX288" s="390"/>
      <c r="HY288" s="390"/>
      <c r="HZ288" s="390"/>
      <c r="IA288" s="390"/>
      <c r="IB288" s="390"/>
      <c r="IC288" s="390"/>
      <c r="ID288" s="390"/>
      <c r="IE288" s="390"/>
      <c r="IF288" s="390"/>
      <c r="IG288" s="390"/>
      <c r="IH288" s="390"/>
      <c r="II288" s="390"/>
      <c r="IJ288" s="390"/>
      <c r="IK288" s="390"/>
      <c r="IL288" s="390"/>
      <c r="IM288" s="390"/>
      <c r="IN288" s="390"/>
      <c r="IO288" s="390"/>
      <c r="IP288" s="390"/>
      <c r="IQ288" s="390"/>
      <c r="IR288" s="390"/>
      <c r="IS288" s="390"/>
      <c r="IT288" s="390"/>
      <c r="IU288" s="390"/>
      <c r="IV288" s="390"/>
    </row>
    <row r="289" spans="1:256" x14ac:dyDescent="0.2">
      <c r="A289" s="423"/>
      <c r="B289" s="398"/>
      <c r="C289" s="399"/>
      <c r="D289" s="398"/>
      <c r="E289" s="433">
        <f t="shared" si="20"/>
        <v>0</v>
      </c>
      <c r="F289" s="436"/>
      <c r="G289" s="439">
        <f t="shared" si="19"/>
        <v>0</v>
      </c>
      <c r="H289" s="454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0"/>
      <c r="AB289" s="390"/>
      <c r="AC289" s="390"/>
      <c r="AD289" s="390"/>
      <c r="AE289" s="390"/>
      <c r="AF289" s="390"/>
      <c r="AG289" s="390"/>
      <c r="AH289" s="390"/>
      <c r="AI289" s="390"/>
      <c r="AJ289" s="390"/>
      <c r="AK289" s="390"/>
      <c r="AL289" s="390"/>
      <c r="AM289" s="390"/>
      <c r="AN289" s="390"/>
      <c r="AO289" s="390"/>
      <c r="AP289" s="390"/>
      <c r="AQ289" s="390"/>
      <c r="AR289" s="390"/>
      <c r="AS289" s="390"/>
      <c r="AT289" s="390"/>
      <c r="AU289" s="390"/>
      <c r="AV289" s="390"/>
      <c r="AW289" s="390"/>
      <c r="AX289" s="390"/>
      <c r="AY289" s="390"/>
      <c r="AZ289" s="390"/>
      <c r="BA289" s="390"/>
      <c r="BB289" s="390"/>
      <c r="BC289" s="390"/>
      <c r="BD289" s="390"/>
      <c r="BE289" s="390"/>
      <c r="BF289" s="390"/>
      <c r="BG289" s="390"/>
      <c r="BH289" s="390"/>
      <c r="BI289" s="390"/>
      <c r="BJ289" s="390"/>
      <c r="BK289" s="390"/>
      <c r="BL289" s="390"/>
      <c r="BM289" s="390"/>
      <c r="BN289" s="390"/>
      <c r="BO289" s="390"/>
      <c r="BP289" s="390"/>
      <c r="BQ289" s="390"/>
      <c r="BR289" s="390"/>
      <c r="BS289" s="390"/>
      <c r="BT289" s="390"/>
      <c r="BU289" s="390"/>
      <c r="BV289" s="390"/>
      <c r="BW289" s="390"/>
      <c r="BX289" s="390"/>
      <c r="BY289" s="390"/>
      <c r="BZ289" s="390"/>
      <c r="CA289" s="390"/>
      <c r="CB289" s="390"/>
      <c r="CC289" s="390"/>
      <c r="CD289" s="390"/>
      <c r="CE289" s="390"/>
      <c r="CF289" s="390"/>
      <c r="CG289" s="390"/>
      <c r="CH289" s="390"/>
      <c r="CI289" s="390"/>
      <c r="CJ289" s="390"/>
      <c r="CK289" s="390"/>
      <c r="CL289" s="390"/>
      <c r="CM289" s="390"/>
      <c r="CN289" s="390"/>
      <c r="CO289" s="390"/>
      <c r="CP289" s="390"/>
      <c r="CQ289" s="390"/>
      <c r="CR289" s="390"/>
      <c r="CS289" s="390"/>
      <c r="CT289" s="390"/>
      <c r="CU289" s="390"/>
      <c r="CV289" s="390"/>
      <c r="CW289" s="390"/>
      <c r="CX289" s="390"/>
      <c r="CY289" s="390"/>
      <c r="CZ289" s="390"/>
      <c r="DA289" s="390"/>
      <c r="DB289" s="390"/>
      <c r="DC289" s="390"/>
      <c r="DD289" s="390"/>
      <c r="DE289" s="390"/>
      <c r="DF289" s="390"/>
      <c r="DG289" s="390"/>
      <c r="DH289" s="390"/>
      <c r="DI289" s="390"/>
      <c r="DJ289" s="390"/>
      <c r="DK289" s="390"/>
      <c r="DL289" s="390"/>
      <c r="DM289" s="390"/>
      <c r="DN289" s="390"/>
      <c r="DO289" s="390"/>
      <c r="DP289" s="390"/>
      <c r="DQ289" s="390"/>
      <c r="DR289" s="390"/>
      <c r="DS289" s="390"/>
      <c r="DT289" s="390"/>
      <c r="DU289" s="390"/>
      <c r="DV289" s="390"/>
      <c r="DW289" s="390"/>
      <c r="DX289" s="390"/>
      <c r="DY289" s="390"/>
      <c r="DZ289" s="390"/>
      <c r="EA289" s="390"/>
      <c r="EB289" s="390"/>
      <c r="EC289" s="390"/>
      <c r="ED289" s="390"/>
      <c r="EE289" s="390"/>
      <c r="EF289" s="390"/>
      <c r="EG289" s="390"/>
      <c r="EH289" s="390"/>
      <c r="EI289" s="390"/>
      <c r="EJ289" s="390"/>
      <c r="EK289" s="390"/>
      <c r="EL289" s="390"/>
      <c r="EM289" s="390"/>
      <c r="EN289" s="390"/>
      <c r="EO289" s="390"/>
      <c r="EP289" s="390"/>
      <c r="EQ289" s="390"/>
      <c r="ER289" s="390"/>
      <c r="ES289" s="390"/>
      <c r="ET289" s="390"/>
      <c r="EU289" s="390"/>
      <c r="EV289" s="390"/>
      <c r="EW289" s="390"/>
      <c r="EX289" s="390"/>
      <c r="EY289" s="390"/>
      <c r="EZ289" s="390"/>
      <c r="FA289" s="390"/>
      <c r="FB289" s="390"/>
      <c r="FC289" s="390"/>
      <c r="FD289" s="390"/>
      <c r="FE289" s="390"/>
      <c r="FF289" s="390"/>
      <c r="FG289" s="390"/>
      <c r="FH289" s="390"/>
      <c r="FI289" s="390"/>
      <c r="FJ289" s="390"/>
      <c r="FK289" s="390"/>
      <c r="FL289" s="390"/>
      <c r="FM289" s="390"/>
      <c r="FN289" s="390"/>
      <c r="FO289" s="390"/>
      <c r="FP289" s="390"/>
      <c r="FQ289" s="390"/>
      <c r="FR289" s="390"/>
      <c r="FS289" s="390"/>
      <c r="FT289" s="390"/>
      <c r="FU289" s="390"/>
      <c r="FV289" s="390"/>
      <c r="FW289" s="390"/>
      <c r="FX289" s="390"/>
      <c r="FY289" s="390"/>
      <c r="FZ289" s="390"/>
      <c r="GA289" s="390"/>
      <c r="GB289" s="390"/>
      <c r="GC289" s="390"/>
      <c r="GD289" s="390"/>
      <c r="GE289" s="390"/>
      <c r="GF289" s="390"/>
      <c r="GG289" s="390"/>
      <c r="GH289" s="390"/>
      <c r="GI289" s="390"/>
      <c r="GJ289" s="390"/>
      <c r="GK289" s="390"/>
      <c r="GL289" s="390"/>
      <c r="GM289" s="390"/>
      <c r="GN289" s="390"/>
      <c r="GO289" s="390"/>
      <c r="GP289" s="390"/>
      <c r="GQ289" s="390"/>
      <c r="GR289" s="390"/>
      <c r="GS289" s="390"/>
      <c r="GT289" s="390"/>
      <c r="GU289" s="390"/>
      <c r="GV289" s="390"/>
      <c r="GW289" s="390"/>
      <c r="GX289" s="390"/>
      <c r="GY289" s="390"/>
      <c r="GZ289" s="390"/>
      <c r="HA289" s="390"/>
      <c r="HB289" s="390"/>
      <c r="HC289" s="390"/>
      <c r="HD289" s="390"/>
      <c r="HE289" s="390"/>
      <c r="HF289" s="390"/>
      <c r="HG289" s="390"/>
      <c r="HH289" s="390"/>
      <c r="HI289" s="390"/>
      <c r="HJ289" s="390"/>
      <c r="HK289" s="390"/>
      <c r="HL289" s="390"/>
      <c r="HM289" s="390"/>
      <c r="HN289" s="390"/>
      <c r="HO289" s="390"/>
      <c r="HP289" s="390"/>
      <c r="HQ289" s="390"/>
      <c r="HR289" s="390"/>
      <c r="HS289" s="390"/>
      <c r="HT289" s="390"/>
      <c r="HU289" s="390"/>
      <c r="HV289" s="390"/>
      <c r="HW289" s="390"/>
      <c r="HX289" s="390"/>
      <c r="HY289" s="390"/>
      <c r="HZ289" s="390"/>
      <c r="IA289" s="390"/>
      <c r="IB289" s="390"/>
      <c r="IC289" s="390"/>
      <c r="ID289" s="390"/>
      <c r="IE289" s="390"/>
      <c r="IF289" s="390"/>
      <c r="IG289" s="390"/>
      <c r="IH289" s="390"/>
      <c r="II289" s="390"/>
      <c r="IJ289" s="390"/>
      <c r="IK289" s="390"/>
      <c r="IL289" s="390"/>
      <c r="IM289" s="390"/>
      <c r="IN289" s="390"/>
      <c r="IO289" s="390"/>
      <c r="IP289" s="390"/>
      <c r="IQ289" s="390"/>
      <c r="IR289" s="390"/>
      <c r="IS289" s="390"/>
      <c r="IT289" s="390"/>
      <c r="IU289" s="390"/>
      <c r="IV289" s="390"/>
    </row>
    <row r="290" spans="1:256" x14ac:dyDescent="0.2">
      <c r="A290" s="423"/>
      <c r="B290" s="398"/>
      <c r="C290" s="399"/>
      <c r="D290" s="398"/>
      <c r="E290" s="433">
        <f>+B290*D290</f>
        <v>0</v>
      </c>
      <c r="F290" s="436"/>
      <c r="G290" s="439">
        <f t="shared" si="19"/>
        <v>0</v>
      </c>
      <c r="H290" s="454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  <c r="AA290" s="390"/>
      <c r="AB290" s="390"/>
      <c r="AC290" s="390"/>
      <c r="AD290" s="390"/>
      <c r="AE290" s="390"/>
      <c r="AF290" s="390"/>
      <c r="AG290" s="390"/>
      <c r="AH290" s="390"/>
      <c r="AI290" s="390"/>
      <c r="AJ290" s="390"/>
      <c r="AK290" s="390"/>
      <c r="AL290" s="390"/>
      <c r="AM290" s="390"/>
      <c r="AN290" s="390"/>
      <c r="AO290" s="390"/>
      <c r="AP290" s="390"/>
      <c r="AQ290" s="390"/>
      <c r="AR290" s="390"/>
      <c r="AS290" s="390"/>
      <c r="AT290" s="390"/>
      <c r="AU290" s="390"/>
      <c r="AV290" s="390"/>
      <c r="AW290" s="390"/>
      <c r="AX290" s="390"/>
      <c r="AY290" s="390"/>
      <c r="AZ290" s="390"/>
      <c r="BA290" s="390"/>
      <c r="BB290" s="390"/>
      <c r="BC290" s="390"/>
      <c r="BD290" s="390"/>
      <c r="BE290" s="390"/>
      <c r="BF290" s="390"/>
      <c r="BG290" s="390"/>
      <c r="BH290" s="390"/>
      <c r="BI290" s="390"/>
      <c r="BJ290" s="390"/>
      <c r="BK290" s="390"/>
      <c r="BL290" s="390"/>
      <c r="BM290" s="390"/>
      <c r="BN290" s="390"/>
      <c r="BO290" s="390"/>
      <c r="BP290" s="390"/>
      <c r="BQ290" s="390"/>
      <c r="BR290" s="390"/>
      <c r="BS290" s="390"/>
      <c r="BT290" s="390"/>
      <c r="BU290" s="390"/>
      <c r="BV290" s="390"/>
      <c r="BW290" s="390"/>
      <c r="BX290" s="390"/>
      <c r="BY290" s="390"/>
      <c r="BZ290" s="390"/>
      <c r="CA290" s="390"/>
      <c r="CB290" s="390"/>
      <c r="CC290" s="390"/>
      <c r="CD290" s="390"/>
      <c r="CE290" s="390"/>
      <c r="CF290" s="390"/>
      <c r="CG290" s="390"/>
      <c r="CH290" s="390"/>
      <c r="CI290" s="390"/>
      <c r="CJ290" s="390"/>
      <c r="CK290" s="390"/>
      <c r="CL290" s="390"/>
      <c r="CM290" s="390"/>
      <c r="CN290" s="390"/>
      <c r="CO290" s="390"/>
      <c r="CP290" s="390"/>
      <c r="CQ290" s="390"/>
      <c r="CR290" s="390"/>
      <c r="CS290" s="390"/>
      <c r="CT290" s="390"/>
      <c r="CU290" s="390"/>
      <c r="CV290" s="390"/>
      <c r="CW290" s="390"/>
      <c r="CX290" s="390"/>
      <c r="CY290" s="390"/>
      <c r="CZ290" s="390"/>
      <c r="DA290" s="390"/>
      <c r="DB290" s="390"/>
      <c r="DC290" s="390"/>
      <c r="DD290" s="390"/>
      <c r="DE290" s="390"/>
      <c r="DF290" s="390"/>
      <c r="DG290" s="390"/>
      <c r="DH290" s="390"/>
      <c r="DI290" s="390"/>
      <c r="DJ290" s="390"/>
      <c r="DK290" s="390"/>
      <c r="DL290" s="390"/>
      <c r="DM290" s="390"/>
      <c r="DN290" s="390"/>
      <c r="DO290" s="390"/>
      <c r="DP290" s="390"/>
      <c r="DQ290" s="390"/>
      <c r="DR290" s="390"/>
      <c r="DS290" s="390"/>
      <c r="DT290" s="390"/>
      <c r="DU290" s="390"/>
      <c r="DV290" s="390"/>
      <c r="DW290" s="390"/>
      <c r="DX290" s="390"/>
      <c r="DY290" s="390"/>
      <c r="DZ290" s="390"/>
      <c r="EA290" s="390"/>
      <c r="EB290" s="390"/>
      <c r="EC290" s="390"/>
      <c r="ED290" s="390"/>
      <c r="EE290" s="390"/>
      <c r="EF290" s="390"/>
      <c r="EG290" s="390"/>
      <c r="EH290" s="390"/>
      <c r="EI290" s="390"/>
      <c r="EJ290" s="390"/>
      <c r="EK290" s="390"/>
      <c r="EL290" s="390"/>
      <c r="EM290" s="390"/>
      <c r="EN290" s="390"/>
      <c r="EO290" s="390"/>
      <c r="EP290" s="390"/>
      <c r="EQ290" s="390"/>
      <c r="ER290" s="390"/>
      <c r="ES290" s="390"/>
      <c r="ET290" s="390"/>
      <c r="EU290" s="390"/>
      <c r="EV290" s="390"/>
      <c r="EW290" s="390"/>
      <c r="EX290" s="390"/>
      <c r="EY290" s="390"/>
      <c r="EZ290" s="390"/>
      <c r="FA290" s="390"/>
      <c r="FB290" s="390"/>
      <c r="FC290" s="390"/>
      <c r="FD290" s="390"/>
      <c r="FE290" s="390"/>
      <c r="FF290" s="390"/>
      <c r="FG290" s="390"/>
      <c r="FH290" s="390"/>
      <c r="FI290" s="390"/>
      <c r="FJ290" s="390"/>
      <c r="FK290" s="390"/>
      <c r="FL290" s="390"/>
      <c r="FM290" s="390"/>
      <c r="FN290" s="390"/>
      <c r="FO290" s="390"/>
      <c r="FP290" s="390"/>
      <c r="FQ290" s="390"/>
      <c r="FR290" s="390"/>
      <c r="FS290" s="390"/>
      <c r="FT290" s="390"/>
      <c r="FU290" s="390"/>
      <c r="FV290" s="390"/>
      <c r="FW290" s="390"/>
      <c r="FX290" s="390"/>
      <c r="FY290" s="390"/>
      <c r="FZ290" s="390"/>
      <c r="GA290" s="390"/>
      <c r="GB290" s="390"/>
      <c r="GC290" s="390"/>
      <c r="GD290" s="390"/>
      <c r="GE290" s="390"/>
      <c r="GF290" s="390"/>
      <c r="GG290" s="390"/>
      <c r="GH290" s="390"/>
      <c r="GI290" s="390"/>
      <c r="GJ290" s="390"/>
      <c r="GK290" s="390"/>
      <c r="GL290" s="390"/>
      <c r="GM290" s="390"/>
      <c r="GN290" s="390"/>
      <c r="GO290" s="390"/>
      <c r="GP290" s="390"/>
      <c r="GQ290" s="390"/>
      <c r="GR290" s="390"/>
      <c r="GS290" s="390"/>
      <c r="GT290" s="390"/>
      <c r="GU290" s="390"/>
      <c r="GV290" s="390"/>
      <c r="GW290" s="390"/>
      <c r="GX290" s="390"/>
      <c r="GY290" s="390"/>
      <c r="GZ290" s="390"/>
      <c r="HA290" s="390"/>
      <c r="HB290" s="390"/>
      <c r="HC290" s="390"/>
      <c r="HD290" s="390"/>
      <c r="HE290" s="390"/>
      <c r="HF290" s="390"/>
      <c r="HG290" s="390"/>
      <c r="HH290" s="390"/>
      <c r="HI290" s="390"/>
      <c r="HJ290" s="390"/>
      <c r="HK290" s="390"/>
      <c r="HL290" s="390"/>
      <c r="HM290" s="390"/>
      <c r="HN290" s="390"/>
      <c r="HO290" s="390"/>
      <c r="HP290" s="390"/>
      <c r="HQ290" s="390"/>
      <c r="HR290" s="390"/>
      <c r="HS290" s="390"/>
      <c r="HT290" s="390"/>
      <c r="HU290" s="390"/>
      <c r="HV290" s="390"/>
      <c r="HW290" s="390"/>
      <c r="HX290" s="390"/>
      <c r="HY290" s="390"/>
      <c r="HZ290" s="390"/>
      <c r="IA290" s="390"/>
      <c r="IB290" s="390"/>
      <c r="IC290" s="390"/>
      <c r="ID290" s="390"/>
      <c r="IE290" s="390"/>
      <c r="IF290" s="390"/>
      <c r="IG290" s="390"/>
      <c r="IH290" s="390"/>
      <c r="II290" s="390"/>
      <c r="IJ290" s="390"/>
      <c r="IK290" s="390"/>
      <c r="IL290" s="390"/>
      <c r="IM290" s="390"/>
      <c r="IN290" s="390"/>
      <c r="IO290" s="390"/>
      <c r="IP290" s="390"/>
      <c r="IQ290" s="390"/>
      <c r="IR290" s="390"/>
      <c r="IS290" s="390"/>
      <c r="IT290" s="390"/>
      <c r="IU290" s="390"/>
      <c r="IV290" s="390"/>
    </row>
    <row r="291" spans="1:256" x14ac:dyDescent="0.2">
      <c r="A291" s="423"/>
      <c r="B291" s="398"/>
      <c r="C291" s="399"/>
      <c r="D291" s="398"/>
      <c r="E291" s="433">
        <f>+B291*D291</f>
        <v>0</v>
      </c>
      <c r="F291" s="436"/>
      <c r="G291" s="439">
        <f t="shared" si="19"/>
        <v>0</v>
      </c>
      <c r="H291" s="454"/>
      <c r="I291" s="390"/>
      <c r="J291" s="390"/>
      <c r="K291" s="390"/>
      <c r="L291" s="390"/>
      <c r="M291" s="390"/>
      <c r="N291" s="390"/>
      <c r="O291" s="390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  <c r="AA291" s="390"/>
      <c r="AB291" s="390"/>
      <c r="AC291" s="390"/>
      <c r="AD291" s="390"/>
      <c r="AE291" s="390"/>
      <c r="AF291" s="390"/>
      <c r="AG291" s="390"/>
      <c r="AH291" s="390"/>
      <c r="AI291" s="390"/>
      <c r="AJ291" s="390"/>
      <c r="AK291" s="390"/>
      <c r="AL291" s="390"/>
      <c r="AM291" s="390"/>
      <c r="AN291" s="390"/>
      <c r="AO291" s="390"/>
      <c r="AP291" s="390"/>
      <c r="AQ291" s="390"/>
      <c r="AR291" s="390"/>
      <c r="AS291" s="390"/>
      <c r="AT291" s="390"/>
      <c r="AU291" s="390"/>
      <c r="AV291" s="390"/>
      <c r="AW291" s="390"/>
      <c r="AX291" s="390"/>
      <c r="AY291" s="390"/>
      <c r="AZ291" s="390"/>
      <c r="BA291" s="390"/>
      <c r="BB291" s="390"/>
      <c r="BC291" s="390"/>
      <c r="BD291" s="390"/>
      <c r="BE291" s="390"/>
      <c r="BF291" s="390"/>
      <c r="BG291" s="390"/>
      <c r="BH291" s="390"/>
      <c r="BI291" s="390"/>
      <c r="BJ291" s="390"/>
      <c r="BK291" s="390"/>
      <c r="BL291" s="390"/>
      <c r="BM291" s="390"/>
      <c r="BN291" s="390"/>
      <c r="BO291" s="390"/>
      <c r="BP291" s="390"/>
      <c r="BQ291" s="390"/>
      <c r="BR291" s="390"/>
      <c r="BS291" s="390"/>
      <c r="BT291" s="390"/>
      <c r="BU291" s="390"/>
      <c r="BV291" s="390"/>
      <c r="BW291" s="390"/>
      <c r="BX291" s="390"/>
      <c r="BY291" s="390"/>
      <c r="BZ291" s="390"/>
      <c r="CA291" s="390"/>
      <c r="CB291" s="390"/>
      <c r="CC291" s="390"/>
      <c r="CD291" s="390"/>
      <c r="CE291" s="390"/>
      <c r="CF291" s="390"/>
      <c r="CG291" s="390"/>
      <c r="CH291" s="390"/>
      <c r="CI291" s="390"/>
      <c r="CJ291" s="390"/>
      <c r="CK291" s="390"/>
      <c r="CL291" s="390"/>
      <c r="CM291" s="390"/>
      <c r="CN291" s="390"/>
      <c r="CO291" s="390"/>
      <c r="CP291" s="390"/>
      <c r="CQ291" s="390"/>
      <c r="CR291" s="390"/>
      <c r="CS291" s="390"/>
      <c r="CT291" s="390"/>
      <c r="CU291" s="390"/>
      <c r="CV291" s="390"/>
      <c r="CW291" s="390"/>
      <c r="CX291" s="390"/>
      <c r="CY291" s="390"/>
      <c r="CZ291" s="390"/>
      <c r="DA291" s="390"/>
      <c r="DB291" s="390"/>
      <c r="DC291" s="390"/>
      <c r="DD291" s="390"/>
      <c r="DE291" s="390"/>
      <c r="DF291" s="390"/>
      <c r="DG291" s="390"/>
      <c r="DH291" s="390"/>
      <c r="DI291" s="390"/>
      <c r="DJ291" s="390"/>
      <c r="DK291" s="390"/>
      <c r="DL291" s="390"/>
      <c r="DM291" s="390"/>
      <c r="DN291" s="390"/>
      <c r="DO291" s="390"/>
      <c r="DP291" s="390"/>
      <c r="DQ291" s="390"/>
      <c r="DR291" s="390"/>
      <c r="DS291" s="390"/>
      <c r="DT291" s="390"/>
      <c r="DU291" s="390"/>
      <c r="DV291" s="390"/>
      <c r="DW291" s="390"/>
      <c r="DX291" s="390"/>
      <c r="DY291" s="390"/>
      <c r="DZ291" s="390"/>
      <c r="EA291" s="390"/>
      <c r="EB291" s="390"/>
      <c r="EC291" s="390"/>
      <c r="ED291" s="390"/>
      <c r="EE291" s="390"/>
      <c r="EF291" s="390"/>
      <c r="EG291" s="390"/>
      <c r="EH291" s="390"/>
      <c r="EI291" s="390"/>
      <c r="EJ291" s="390"/>
      <c r="EK291" s="390"/>
      <c r="EL291" s="390"/>
      <c r="EM291" s="390"/>
      <c r="EN291" s="390"/>
      <c r="EO291" s="390"/>
      <c r="EP291" s="390"/>
      <c r="EQ291" s="390"/>
      <c r="ER291" s="390"/>
      <c r="ES291" s="390"/>
      <c r="ET291" s="390"/>
      <c r="EU291" s="390"/>
      <c r="EV291" s="390"/>
      <c r="EW291" s="390"/>
      <c r="EX291" s="390"/>
      <c r="EY291" s="390"/>
      <c r="EZ291" s="390"/>
      <c r="FA291" s="390"/>
      <c r="FB291" s="390"/>
      <c r="FC291" s="390"/>
      <c r="FD291" s="390"/>
      <c r="FE291" s="390"/>
      <c r="FF291" s="390"/>
      <c r="FG291" s="390"/>
      <c r="FH291" s="390"/>
      <c r="FI291" s="390"/>
      <c r="FJ291" s="390"/>
      <c r="FK291" s="390"/>
      <c r="FL291" s="390"/>
      <c r="FM291" s="390"/>
      <c r="FN291" s="390"/>
      <c r="FO291" s="390"/>
      <c r="FP291" s="390"/>
      <c r="FQ291" s="390"/>
      <c r="FR291" s="390"/>
      <c r="FS291" s="390"/>
      <c r="FT291" s="390"/>
      <c r="FU291" s="390"/>
      <c r="FV291" s="390"/>
      <c r="FW291" s="390"/>
      <c r="FX291" s="390"/>
      <c r="FY291" s="390"/>
      <c r="FZ291" s="390"/>
      <c r="GA291" s="390"/>
      <c r="GB291" s="390"/>
      <c r="GC291" s="390"/>
      <c r="GD291" s="390"/>
      <c r="GE291" s="390"/>
      <c r="GF291" s="390"/>
      <c r="GG291" s="390"/>
      <c r="GH291" s="390"/>
      <c r="GI291" s="390"/>
      <c r="GJ291" s="390"/>
      <c r="GK291" s="390"/>
      <c r="GL291" s="390"/>
      <c r="GM291" s="390"/>
      <c r="GN291" s="390"/>
      <c r="GO291" s="390"/>
      <c r="GP291" s="390"/>
      <c r="GQ291" s="390"/>
      <c r="GR291" s="390"/>
      <c r="GS291" s="390"/>
      <c r="GT291" s="390"/>
      <c r="GU291" s="390"/>
      <c r="GV291" s="390"/>
      <c r="GW291" s="390"/>
      <c r="GX291" s="390"/>
      <c r="GY291" s="390"/>
      <c r="GZ291" s="390"/>
      <c r="HA291" s="390"/>
      <c r="HB291" s="390"/>
      <c r="HC291" s="390"/>
      <c r="HD291" s="390"/>
      <c r="HE291" s="390"/>
      <c r="HF291" s="390"/>
      <c r="HG291" s="390"/>
      <c r="HH291" s="390"/>
      <c r="HI291" s="390"/>
      <c r="HJ291" s="390"/>
      <c r="HK291" s="390"/>
      <c r="HL291" s="390"/>
      <c r="HM291" s="390"/>
      <c r="HN291" s="390"/>
      <c r="HO291" s="390"/>
      <c r="HP291" s="390"/>
      <c r="HQ291" s="390"/>
      <c r="HR291" s="390"/>
      <c r="HS291" s="390"/>
      <c r="HT291" s="390"/>
      <c r="HU291" s="390"/>
      <c r="HV291" s="390"/>
      <c r="HW291" s="390"/>
      <c r="HX291" s="390"/>
      <c r="HY291" s="390"/>
      <c r="HZ291" s="390"/>
      <c r="IA291" s="390"/>
      <c r="IB291" s="390"/>
      <c r="IC291" s="390"/>
      <c r="ID291" s="390"/>
      <c r="IE291" s="390"/>
      <c r="IF291" s="390"/>
      <c r="IG291" s="390"/>
      <c r="IH291" s="390"/>
      <c r="II291" s="390"/>
      <c r="IJ291" s="390"/>
      <c r="IK291" s="390"/>
      <c r="IL291" s="390"/>
      <c r="IM291" s="390"/>
      <c r="IN291" s="390"/>
      <c r="IO291" s="390"/>
      <c r="IP291" s="390"/>
      <c r="IQ291" s="390"/>
      <c r="IR291" s="390"/>
      <c r="IS291" s="390"/>
      <c r="IT291" s="390"/>
      <c r="IU291" s="390"/>
      <c r="IV291" s="390"/>
    </row>
    <row r="292" spans="1:256" x14ac:dyDescent="0.2">
      <c r="A292" s="423"/>
      <c r="B292" s="398"/>
      <c r="C292" s="399"/>
      <c r="D292" s="398"/>
      <c r="E292" s="433">
        <f>+B292*D292</f>
        <v>0</v>
      </c>
      <c r="F292" s="436"/>
      <c r="G292" s="439">
        <f t="shared" si="19"/>
        <v>0</v>
      </c>
      <c r="H292" s="454"/>
      <c r="I292" s="390"/>
      <c r="J292" s="390"/>
      <c r="K292" s="390"/>
      <c r="L292" s="390"/>
      <c r="M292" s="390"/>
      <c r="N292" s="390"/>
      <c r="O292" s="390"/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  <c r="AA292" s="390"/>
      <c r="AB292" s="390"/>
      <c r="AC292" s="390"/>
      <c r="AD292" s="390"/>
      <c r="AE292" s="390"/>
      <c r="AF292" s="390"/>
      <c r="AG292" s="390"/>
      <c r="AH292" s="390"/>
      <c r="AI292" s="390"/>
      <c r="AJ292" s="390"/>
      <c r="AK292" s="390"/>
      <c r="AL292" s="390"/>
      <c r="AM292" s="390"/>
      <c r="AN292" s="390"/>
      <c r="AO292" s="390"/>
      <c r="AP292" s="390"/>
      <c r="AQ292" s="390"/>
      <c r="AR292" s="390"/>
      <c r="AS292" s="390"/>
      <c r="AT292" s="390"/>
      <c r="AU292" s="390"/>
      <c r="AV292" s="390"/>
      <c r="AW292" s="390"/>
      <c r="AX292" s="390"/>
      <c r="AY292" s="390"/>
      <c r="AZ292" s="390"/>
      <c r="BA292" s="390"/>
      <c r="BB292" s="390"/>
      <c r="BC292" s="390"/>
      <c r="BD292" s="390"/>
      <c r="BE292" s="390"/>
      <c r="BF292" s="390"/>
      <c r="BG292" s="390"/>
      <c r="BH292" s="390"/>
      <c r="BI292" s="390"/>
      <c r="BJ292" s="390"/>
      <c r="BK292" s="390"/>
      <c r="BL292" s="390"/>
      <c r="BM292" s="390"/>
      <c r="BN292" s="390"/>
      <c r="BO292" s="390"/>
      <c r="BP292" s="390"/>
      <c r="BQ292" s="390"/>
      <c r="BR292" s="390"/>
      <c r="BS292" s="390"/>
      <c r="BT292" s="390"/>
      <c r="BU292" s="390"/>
      <c r="BV292" s="390"/>
      <c r="BW292" s="390"/>
      <c r="BX292" s="390"/>
      <c r="BY292" s="390"/>
      <c r="BZ292" s="390"/>
      <c r="CA292" s="390"/>
      <c r="CB292" s="390"/>
      <c r="CC292" s="390"/>
      <c r="CD292" s="390"/>
      <c r="CE292" s="390"/>
      <c r="CF292" s="390"/>
      <c r="CG292" s="390"/>
      <c r="CH292" s="390"/>
      <c r="CI292" s="390"/>
      <c r="CJ292" s="390"/>
      <c r="CK292" s="390"/>
      <c r="CL292" s="390"/>
      <c r="CM292" s="390"/>
      <c r="CN292" s="390"/>
      <c r="CO292" s="390"/>
      <c r="CP292" s="390"/>
      <c r="CQ292" s="390"/>
      <c r="CR292" s="390"/>
      <c r="CS292" s="390"/>
      <c r="CT292" s="390"/>
      <c r="CU292" s="390"/>
      <c r="CV292" s="390"/>
      <c r="CW292" s="390"/>
      <c r="CX292" s="390"/>
      <c r="CY292" s="390"/>
      <c r="CZ292" s="390"/>
      <c r="DA292" s="390"/>
      <c r="DB292" s="390"/>
      <c r="DC292" s="390"/>
      <c r="DD292" s="390"/>
      <c r="DE292" s="390"/>
      <c r="DF292" s="390"/>
      <c r="DG292" s="390"/>
      <c r="DH292" s="390"/>
      <c r="DI292" s="390"/>
      <c r="DJ292" s="390"/>
      <c r="DK292" s="390"/>
      <c r="DL292" s="390"/>
      <c r="DM292" s="390"/>
      <c r="DN292" s="390"/>
      <c r="DO292" s="390"/>
      <c r="DP292" s="390"/>
      <c r="DQ292" s="390"/>
      <c r="DR292" s="390"/>
      <c r="DS292" s="390"/>
      <c r="DT292" s="390"/>
      <c r="DU292" s="390"/>
      <c r="DV292" s="390"/>
      <c r="DW292" s="390"/>
      <c r="DX292" s="390"/>
      <c r="DY292" s="390"/>
      <c r="DZ292" s="390"/>
      <c r="EA292" s="390"/>
      <c r="EB292" s="390"/>
      <c r="EC292" s="390"/>
      <c r="ED292" s="390"/>
      <c r="EE292" s="390"/>
      <c r="EF292" s="390"/>
      <c r="EG292" s="390"/>
      <c r="EH292" s="390"/>
      <c r="EI292" s="390"/>
      <c r="EJ292" s="390"/>
      <c r="EK292" s="390"/>
      <c r="EL292" s="390"/>
      <c r="EM292" s="390"/>
      <c r="EN292" s="390"/>
      <c r="EO292" s="390"/>
      <c r="EP292" s="390"/>
      <c r="EQ292" s="390"/>
      <c r="ER292" s="390"/>
      <c r="ES292" s="390"/>
      <c r="ET292" s="390"/>
      <c r="EU292" s="390"/>
      <c r="EV292" s="390"/>
      <c r="EW292" s="390"/>
      <c r="EX292" s="390"/>
      <c r="EY292" s="390"/>
      <c r="EZ292" s="390"/>
      <c r="FA292" s="390"/>
      <c r="FB292" s="390"/>
      <c r="FC292" s="390"/>
      <c r="FD292" s="390"/>
      <c r="FE292" s="390"/>
      <c r="FF292" s="390"/>
      <c r="FG292" s="390"/>
      <c r="FH292" s="390"/>
      <c r="FI292" s="390"/>
      <c r="FJ292" s="390"/>
      <c r="FK292" s="390"/>
      <c r="FL292" s="390"/>
      <c r="FM292" s="390"/>
      <c r="FN292" s="390"/>
      <c r="FO292" s="390"/>
      <c r="FP292" s="390"/>
      <c r="FQ292" s="390"/>
      <c r="FR292" s="390"/>
      <c r="FS292" s="390"/>
      <c r="FT292" s="390"/>
      <c r="FU292" s="390"/>
      <c r="FV292" s="390"/>
      <c r="FW292" s="390"/>
      <c r="FX292" s="390"/>
      <c r="FY292" s="390"/>
      <c r="FZ292" s="390"/>
      <c r="GA292" s="390"/>
      <c r="GB292" s="390"/>
      <c r="GC292" s="390"/>
      <c r="GD292" s="390"/>
      <c r="GE292" s="390"/>
      <c r="GF292" s="390"/>
      <c r="GG292" s="390"/>
      <c r="GH292" s="390"/>
      <c r="GI292" s="390"/>
      <c r="GJ292" s="390"/>
      <c r="GK292" s="390"/>
      <c r="GL292" s="390"/>
      <c r="GM292" s="390"/>
      <c r="GN292" s="390"/>
      <c r="GO292" s="390"/>
      <c r="GP292" s="390"/>
      <c r="GQ292" s="390"/>
      <c r="GR292" s="390"/>
      <c r="GS292" s="390"/>
      <c r="GT292" s="390"/>
      <c r="GU292" s="390"/>
      <c r="GV292" s="390"/>
      <c r="GW292" s="390"/>
      <c r="GX292" s="390"/>
      <c r="GY292" s="390"/>
      <c r="GZ292" s="390"/>
      <c r="HA292" s="390"/>
      <c r="HB292" s="390"/>
      <c r="HC292" s="390"/>
      <c r="HD292" s="390"/>
      <c r="HE292" s="390"/>
      <c r="HF292" s="390"/>
      <c r="HG292" s="390"/>
      <c r="HH292" s="390"/>
      <c r="HI292" s="390"/>
      <c r="HJ292" s="390"/>
      <c r="HK292" s="390"/>
      <c r="HL292" s="390"/>
      <c r="HM292" s="390"/>
      <c r="HN292" s="390"/>
      <c r="HO292" s="390"/>
      <c r="HP292" s="390"/>
      <c r="HQ292" s="390"/>
      <c r="HR292" s="390"/>
      <c r="HS292" s="390"/>
      <c r="HT292" s="390"/>
      <c r="HU292" s="390"/>
      <c r="HV292" s="390"/>
      <c r="HW292" s="390"/>
      <c r="HX292" s="390"/>
      <c r="HY292" s="390"/>
      <c r="HZ292" s="390"/>
      <c r="IA292" s="390"/>
      <c r="IB292" s="390"/>
      <c r="IC292" s="390"/>
      <c r="ID292" s="390"/>
      <c r="IE292" s="390"/>
      <c r="IF292" s="390"/>
      <c r="IG292" s="390"/>
      <c r="IH292" s="390"/>
      <c r="II292" s="390"/>
      <c r="IJ292" s="390"/>
      <c r="IK292" s="390"/>
      <c r="IL292" s="390"/>
      <c r="IM292" s="390"/>
      <c r="IN292" s="390"/>
      <c r="IO292" s="390"/>
      <c r="IP292" s="390"/>
      <c r="IQ292" s="390"/>
      <c r="IR292" s="390"/>
      <c r="IS292" s="390"/>
      <c r="IT292" s="390"/>
      <c r="IU292" s="390"/>
      <c r="IV292" s="390"/>
    </row>
    <row r="293" spans="1:256" x14ac:dyDescent="0.2">
      <c r="A293" s="423"/>
      <c r="B293" s="398"/>
      <c r="C293" s="399"/>
      <c r="D293" s="398"/>
      <c r="E293" s="433">
        <f>+B293*D293</f>
        <v>0</v>
      </c>
      <c r="F293" s="436"/>
      <c r="G293" s="439">
        <f t="shared" si="19"/>
        <v>0</v>
      </c>
      <c r="H293" s="454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  <c r="AA293" s="390"/>
      <c r="AB293" s="390"/>
      <c r="AC293" s="390"/>
      <c r="AD293" s="390"/>
      <c r="AE293" s="390"/>
      <c r="AF293" s="390"/>
      <c r="AG293" s="390"/>
      <c r="AH293" s="390"/>
      <c r="AI293" s="390"/>
      <c r="AJ293" s="390"/>
      <c r="AK293" s="390"/>
      <c r="AL293" s="390"/>
      <c r="AM293" s="390"/>
      <c r="AN293" s="390"/>
      <c r="AO293" s="390"/>
      <c r="AP293" s="390"/>
      <c r="AQ293" s="390"/>
      <c r="AR293" s="390"/>
      <c r="AS293" s="390"/>
      <c r="AT293" s="390"/>
      <c r="AU293" s="390"/>
      <c r="AV293" s="390"/>
      <c r="AW293" s="390"/>
      <c r="AX293" s="390"/>
      <c r="AY293" s="390"/>
      <c r="AZ293" s="390"/>
      <c r="BA293" s="390"/>
      <c r="BB293" s="390"/>
      <c r="BC293" s="390"/>
      <c r="BD293" s="390"/>
      <c r="BE293" s="390"/>
      <c r="BF293" s="390"/>
      <c r="BG293" s="390"/>
      <c r="BH293" s="390"/>
      <c r="BI293" s="390"/>
      <c r="BJ293" s="390"/>
      <c r="BK293" s="390"/>
      <c r="BL293" s="390"/>
      <c r="BM293" s="390"/>
      <c r="BN293" s="390"/>
      <c r="BO293" s="390"/>
      <c r="BP293" s="390"/>
      <c r="BQ293" s="390"/>
      <c r="BR293" s="390"/>
      <c r="BS293" s="390"/>
      <c r="BT293" s="390"/>
      <c r="BU293" s="390"/>
      <c r="BV293" s="390"/>
      <c r="BW293" s="390"/>
      <c r="BX293" s="390"/>
      <c r="BY293" s="390"/>
      <c r="BZ293" s="390"/>
      <c r="CA293" s="390"/>
      <c r="CB293" s="390"/>
      <c r="CC293" s="390"/>
      <c r="CD293" s="390"/>
      <c r="CE293" s="390"/>
      <c r="CF293" s="390"/>
      <c r="CG293" s="390"/>
      <c r="CH293" s="390"/>
      <c r="CI293" s="390"/>
      <c r="CJ293" s="390"/>
      <c r="CK293" s="390"/>
      <c r="CL293" s="390"/>
      <c r="CM293" s="390"/>
      <c r="CN293" s="390"/>
      <c r="CO293" s="390"/>
      <c r="CP293" s="390"/>
      <c r="CQ293" s="390"/>
      <c r="CR293" s="390"/>
      <c r="CS293" s="390"/>
      <c r="CT293" s="390"/>
      <c r="CU293" s="390"/>
      <c r="CV293" s="390"/>
      <c r="CW293" s="390"/>
      <c r="CX293" s="390"/>
      <c r="CY293" s="390"/>
      <c r="CZ293" s="390"/>
      <c r="DA293" s="390"/>
      <c r="DB293" s="390"/>
      <c r="DC293" s="390"/>
      <c r="DD293" s="390"/>
      <c r="DE293" s="390"/>
      <c r="DF293" s="390"/>
      <c r="DG293" s="390"/>
      <c r="DH293" s="390"/>
      <c r="DI293" s="390"/>
      <c r="DJ293" s="390"/>
      <c r="DK293" s="390"/>
      <c r="DL293" s="390"/>
      <c r="DM293" s="390"/>
      <c r="DN293" s="390"/>
      <c r="DO293" s="390"/>
      <c r="DP293" s="390"/>
      <c r="DQ293" s="390"/>
      <c r="DR293" s="390"/>
      <c r="DS293" s="390"/>
      <c r="DT293" s="390"/>
      <c r="DU293" s="390"/>
      <c r="DV293" s="390"/>
      <c r="DW293" s="390"/>
      <c r="DX293" s="390"/>
      <c r="DY293" s="390"/>
      <c r="DZ293" s="390"/>
      <c r="EA293" s="390"/>
      <c r="EB293" s="390"/>
      <c r="EC293" s="390"/>
      <c r="ED293" s="390"/>
      <c r="EE293" s="390"/>
      <c r="EF293" s="390"/>
      <c r="EG293" s="390"/>
      <c r="EH293" s="390"/>
      <c r="EI293" s="390"/>
      <c r="EJ293" s="390"/>
      <c r="EK293" s="390"/>
      <c r="EL293" s="390"/>
      <c r="EM293" s="390"/>
      <c r="EN293" s="390"/>
      <c r="EO293" s="390"/>
      <c r="EP293" s="390"/>
      <c r="EQ293" s="390"/>
      <c r="ER293" s="390"/>
      <c r="ES293" s="390"/>
      <c r="ET293" s="390"/>
      <c r="EU293" s="390"/>
      <c r="EV293" s="390"/>
      <c r="EW293" s="390"/>
      <c r="EX293" s="390"/>
      <c r="EY293" s="390"/>
      <c r="EZ293" s="390"/>
      <c r="FA293" s="390"/>
      <c r="FB293" s="390"/>
      <c r="FC293" s="390"/>
      <c r="FD293" s="390"/>
      <c r="FE293" s="390"/>
      <c r="FF293" s="390"/>
      <c r="FG293" s="390"/>
      <c r="FH293" s="390"/>
      <c r="FI293" s="390"/>
      <c r="FJ293" s="390"/>
      <c r="FK293" s="390"/>
      <c r="FL293" s="390"/>
      <c r="FM293" s="390"/>
      <c r="FN293" s="390"/>
      <c r="FO293" s="390"/>
      <c r="FP293" s="390"/>
      <c r="FQ293" s="390"/>
      <c r="FR293" s="390"/>
      <c r="FS293" s="390"/>
      <c r="FT293" s="390"/>
      <c r="FU293" s="390"/>
      <c r="FV293" s="390"/>
      <c r="FW293" s="390"/>
      <c r="FX293" s="390"/>
      <c r="FY293" s="390"/>
      <c r="FZ293" s="390"/>
      <c r="GA293" s="390"/>
      <c r="GB293" s="390"/>
      <c r="GC293" s="390"/>
      <c r="GD293" s="390"/>
      <c r="GE293" s="390"/>
      <c r="GF293" s="390"/>
      <c r="GG293" s="390"/>
      <c r="GH293" s="390"/>
      <c r="GI293" s="390"/>
      <c r="GJ293" s="390"/>
      <c r="GK293" s="390"/>
      <c r="GL293" s="390"/>
      <c r="GM293" s="390"/>
      <c r="GN293" s="390"/>
      <c r="GO293" s="390"/>
      <c r="GP293" s="390"/>
      <c r="GQ293" s="390"/>
      <c r="GR293" s="390"/>
      <c r="GS293" s="390"/>
      <c r="GT293" s="390"/>
      <c r="GU293" s="390"/>
      <c r="GV293" s="390"/>
      <c r="GW293" s="390"/>
      <c r="GX293" s="390"/>
      <c r="GY293" s="390"/>
      <c r="GZ293" s="390"/>
      <c r="HA293" s="390"/>
      <c r="HB293" s="390"/>
      <c r="HC293" s="390"/>
      <c r="HD293" s="390"/>
      <c r="HE293" s="390"/>
      <c r="HF293" s="390"/>
      <c r="HG293" s="390"/>
      <c r="HH293" s="390"/>
      <c r="HI293" s="390"/>
      <c r="HJ293" s="390"/>
      <c r="HK293" s="390"/>
      <c r="HL293" s="390"/>
      <c r="HM293" s="390"/>
      <c r="HN293" s="390"/>
      <c r="HO293" s="390"/>
      <c r="HP293" s="390"/>
      <c r="HQ293" s="390"/>
      <c r="HR293" s="390"/>
      <c r="HS293" s="390"/>
      <c r="HT293" s="390"/>
      <c r="HU293" s="390"/>
      <c r="HV293" s="390"/>
      <c r="HW293" s="390"/>
      <c r="HX293" s="390"/>
      <c r="HY293" s="390"/>
      <c r="HZ293" s="390"/>
      <c r="IA293" s="390"/>
      <c r="IB293" s="390"/>
      <c r="IC293" s="390"/>
      <c r="ID293" s="390"/>
      <c r="IE293" s="390"/>
      <c r="IF293" s="390"/>
      <c r="IG293" s="390"/>
      <c r="IH293" s="390"/>
      <c r="II293" s="390"/>
      <c r="IJ293" s="390"/>
      <c r="IK293" s="390"/>
      <c r="IL293" s="390"/>
      <c r="IM293" s="390"/>
      <c r="IN293" s="390"/>
      <c r="IO293" s="390"/>
      <c r="IP293" s="390"/>
      <c r="IQ293" s="390"/>
      <c r="IR293" s="390"/>
      <c r="IS293" s="390"/>
      <c r="IT293" s="390"/>
      <c r="IU293" s="390"/>
      <c r="IV293" s="390"/>
    </row>
    <row r="294" spans="1:256" ht="15" customHeight="1" x14ac:dyDescent="0.2">
      <c r="A294" s="676" t="s">
        <v>146</v>
      </c>
      <c r="B294" s="676"/>
      <c r="C294" s="676"/>
      <c r="D294" s="676"/>
      <c r="E294" s="441">
        <f>SUM(E263:E293)</f>
        <v>0</v>
      </c>
      <c r="F294" s="441">
        <f>SUM(F263:F293)</f>
        <v>0</v>
      </c>
      <c r="G294" s="441">
        <f>SUM(G263:G293)</f>
        <v>0</v>
      </c>
      <c r="H294" s="448"/>
      <c r="I294" s="390"/>
      <c r="J294" s="390"/>
      <c r="K294" s="390"/>
      <c r="L294" s="390"/>
      <c r="M294" s="390"/>
      <c r="N294" s="390"/>
      <c r="O294" s="390"/>
      <c r="P294" s="390"/>
      <c r="Q294" s="390"/>
      <c r="R294" s="390"/>
      <c r="S294" s="390"/>
      <c r="T294" s="390"/>
      <c r="U294" s="390"/>
      <c r="V294" s="390"/>
      <c r="W294" s="390"/>
      <c r="X294" s="390"/>
      <c r="Y294" s="390"/>
      <c r="Z294" s="390"/>
      <c r="AA294" s="390"/>
      <c r="AB294" s="390"/>
      <c r="AC294" s="390"/>
      <c r="AD294" s="390"/>
      <c r="AE294" s="390"/>
      <c r="AF294" s="390"/>
      <c r="AG294" s="390"/>
      <c r="AH294" s="390"/>
      <c r="AI294" s="390"/>
      <c r="AJ294" s="390"/>
      <c r="AK294" s="390"/>
      <c r="AL294" s="390"/>
      <c r="AM294" s="390"/>
      <c r="AN294" s="390"/>
      <c r="AO294" s="390"/>
      <c r="AP294" s="390"/>
      <c r="AQ294" s="390"/>
      <c r="AR294" s="390"/>
      <c r="AS294" s="390"/>
      <c r="AT294" s="390"/>
      <c r="AU294" s="390"/>
      <c r="AV294" s="390"/>
      <c r="AW294" s="390"/>
      <c r="AX294" s="390"/>
      <c r="AY294" s="390"/>
      <c r="AZ294" s="390"/>
      <c r="BA294" s="390"/>
      <c r="BB294" s="390"/>
      <c r="BC294" s="390"/>
      <c r="BD294" s="390"/>
      <c r="BE294" s="390"/>
      <c r="BF294" s="390"/>
      <c r="BG294" s="390"/>
      <c r="BH294" s="390"/>
      <c r="BI294" s="390"/>
      <c r="BJ294" s="390"/>
      <c r="BK294" s="390"/>
      <c r="BL294" s="390"/>
      <c r="BM294" s="390"/>
      <c r="BN294" s="390"/>
      <c r="BO294" s="390"/>
      <c r="BP294" s="390"/>
      <c r="BQ294" s="390"/>
      <c r="BR294" s="390"/>
      <c r="BS294" s="390"/>
      <c r="BT294" s="390"/>
      <c r="BU294" s="390"/>
      <c r="BV294" s="390"/>
      <c r="BW294" s="390"/>
      <c r="BX294" s="390"/>
      <c r="BY294" s="390"/>
      <c r="BZ294" s="390"/>
      <c r="CA294" s="390"/>
      <c r="CB294" s="390"/>
      <c r="CC294" s="390"/>
      <c r="CD294" s="390"/>
      <c r="CE294" s="390"/>
      <c r="CF294" s="390"/>
      <c r="CG294" s="390"/>
      <c r="CH294" s="390"/>
      <c r="CI294" s="390"/>
      <c r="CJ294" s="390"/>
      <c r="CK294" s="390"/>
      <c r="CL294" s="390"/>
      <c r="CM294" s="390"/>
      <c r="CN294" s="390"/>
      <c r="CO294" s="390"/>
      <c r="CP294" s="390"/>
      <c r="CQ294" s="390"/>
      <c r="CR294" s="390"/>
      <c r="CS294" s="390"/>
      <c r="CT294" s="390"/>
      <c r="CU294" s="390"/>
      <c r="CV294" s="390"/>
      <c r="CW294" s="390"/>
      <c r="CX294" s="390"/>
      <c r="CY294" s="390"/>
      <c r="CZ294" s="390"/>
      <c r="DA294" s="390"/>
      <c r="DB294" s="390"/>
      <c r="DC294" s="390"/>
      <c r="DD294" s="390"/>
      <c r="DE294" s="390"/>
      <c r="DF294" s="390"/>
      <c r="DG294" s="390"/>
      <c r="DH294" s="390"/>
      <c r="DI294" s="390"/>
      <c r="DJ294" s="390"/>
      <c r="DK294" s="390"/>
      <c r="DL294" s="390"/>
      <c r="DM294" s="390"/>
      <c r="DN294" s="390"/>
      <c r="DO294" s="390"/>
      <c r="DP294" s="390"/>
      <c r="DQ294" s="390"/>
      <c r="DR294" s="390"/>
      <c r="DS294" s="390"/>
      <c r="DT294" s="390"/>
      <c r="DU294" s="390"/>
      <c r="DV294" s="390"/>
      <c r="DW294" s="390"/>
      <c r="DX294" s="390"/>
      <c r="DY294" s="390"/>
      <c r="DZ294" s="390"/>
      <c r="EA294" s="390"/>
      <c r="EB294" s="390"/>
      <c r="EC294" s="390"/>
      <c r="ED294" s="390"/>
      <c r="EE294" s="390"/>
      <c r="EF294" s="390"/>
      <c r="EG294" s="390"/>
      <c r="EH294" s="390"/>
      <c r="EI294" s="390"/>
      <c r="EJ294" s="390"/>
      <c r="EK294" s="390"/>
      <c r="EL294" s="390"/>
      <c r="EM294" s="390"/>
      <c r="EN294" s="390"/>
      <c r="EO294" s="390"/>
      <c r="EP294" s="390"/>
      <c r="EQ294" s="390"/>
      <c r="ER294" s="390"/>
      <c r="ES294" s="390"/>
      <c r="ET294" s="390"/>
      <c r="EU294" s="390"/>
      <c r="EV294" s="390"/>
      <c r="EW294" s="390"/>
      <c r="EX294" s="390"/>
      <c r="EY294" s="390"/>
      <c r="EZ294" s="390"/>
      <c r="FA294" s="390"/>
      <c r="FB294" s="390"/>
      <c r="FC294" s="390"/>
      <c r="FD294" s="390"/>
      <c r="FE294" s="390"/>
      <c r="FF294" s="390"/>
      <c r="FG294" s="390"/>
      <c r="FH294" s="390"/>
      <c r="FI294" s="390"/>
      <c r="FJ294" s="390"/>
      <c r="FK294" s="390"/>
      <c r="FL294" s="390"/>
      <c r="FM294" s="390"/>
      <c r="FN294" s="390"/>
      <c r="FO294" s="390"/>
      <c r="FP294" s="390"/>
      <c r="FQ294" s="390"/>
      <c r="FR294" s="390"/>
      <c r="FS294" s="390"/>
      <c r="FT294" s="390"/>
      <c r="FU294" s="390"/>
      <c r="FV294" s="390"/>
      <c r="FW294" s="390"/>
      <c r="FX294" s="390"/>
      <c r="FY294" s="390"/>
      <c r="FZ294" s="390"/>
      <c r="GA294" s="390"/>
      <c r="GB294" s="390"/>
      <c r="GC294" s="390"/>
      <c r="GD294" s="390"/>
      <c r="GE294" s="390"/>
      <c r="GF294" s="390"/>
      <c r="GG294" s="390"/>
      <c r="GH294" s="390"/>
      <c r="GI294" s="390"/>
      <c r="GJ294" s="390"/>
      <c r="GK294" s="390"/>
      <c r="GL294" s="390"/>
      <c r="GM294" s="390"/>
      <c r="GN294" s="390"/>
      <c r="GO294" s="390"/>
      <c r="GP294" s="390"/>
      <c r="GQ294" s="390"/>
      <c r="GR294" s="390"/>
      <c r="GS294" s="390"/>
      <c r="GT294" s="390"/>
      <c r="GU294" s="390"/>
      <c r="GV294" s="390"/>
      <c r="GW294" s="390"/>
      <c r="GX294" s="390"/>
      <c r="GY294" s="390"/>
      <c r="GZ294" s="390"/>
      <c r="HA294" s="390"/>
      <c r="HB294" s="390"/>
      <c r="HC294" s="390"/>
      <c r="HD294" s="390"/>
      <c r="HE294" s="390"/>
      <c r="HF294" s="390"/>
      <c r="HG294" s="390"/>
      <c r="HH294" s="390"/>
      <c r="HI294" s="390"/>
      <c r="HJ294" s="390"/>
      <c r="HK294" s="390"/>
      <c r="HL294" s="390"/>
      <c r="HM294" s="390"/>
      <c r="HN294" s="390"/>
      <c r="HO294" s="390"/>
      <c r="HP294" s="390"/>
      <c r="HQ294" s="390"/>
      <c r="HR294" s="390"/>
      <c r="HS294" s="390"/>
      <c r="HT294" s="390"/>
      <c r="HU294" s="390"/>
      <c r="HV294" s="390"/>
      <c r="HW294" s="390"/>
      <c r="HX294" s="390"/>
      <c r="HY294" s="390"/>
      <c r="HZ294" s="390"/>
      <c r="IA294" s="390"/>
      <c r="IB294" s="390"/>
      <c r="IC294" s="390"/>
      <c r="ID294" s="390"/>
      <c r="IE294" s="390"/>
      <c r="IF294" s="390"/>
      <c r="IG294" s="390"/>
      <c r="IH294" s="390"/>
      <c r="II294" s="390"/>
      <c r="IJ294" s="390"/>
      <c r="IK294" s="390"/>
      <c r="IL294" s="390"/>
      <c r="IM294" s="390"/>
      <c r="IN294" s="390"/>
      <c r="IO294" s="390"/>
      <c r="IP294" s="390"/>
      <c r="IQ294" s="390"/>
      <c r="IR294" s="390"/>
      <c r="IS294" s="390"/>
      <c r="IT294" s="390"/>
      <c r="IU294" s="390"/>
      <c r="IV294" s="390"/>
    </row>
    <row r="295" spans="1:256" x14ac:dyDescent="0.2">
      <c r="A295" s="387" t="s">
        <v>155</v>
      </c>
      <c r="B295" s="387"/>
      <c r="C295" s="388"/>
      <c r="D295" s="387"/>
      <c r="E295" s="400"/>
      <c r="F295" s="400"/>
      <c r="G295" s="394"/>
      <c r="H295" s="389"/>
      <c r="I295" s="390"/>
      <c r="J295" s="390"/>
      <c r="K295" s="390"/>
      <c r="L295" s="390"/>
      <c r="M295" s="390"/>
      <c r="N295" s="390"/>
      <c r="O295" s="390"/>
      <c r="P295" s="390"/>
      <c r="Q295" s="390"/>
      <c r="R295" s="390"/>
      <c r="S295" s="390"/>
      <c r="T295" s="390"/>
      <c r="U295" s="390"/>
      <c r="V295" s="390"/>
      <c r="W295" s="390"/>
      <c r="X295" s="390"/>
      <c r="Y295" s="390"/>
      <c r="Z295" s="390"/>
      <c r="AA295" s="390"/>
      <c r="AB295" s="390"/>
      <c r="AC295" s="390"/>
      <c r="AD295" s="390"/>
      <c r="AE295" s="390"/>
      <c r="AF295" s="390"/>
      <c r="AG295" s="390"/>
      <c r="AH295" s="390"/>
      <c r="AI295" s="390"/>
      <c r="AJ295" s="390"/>
      <c r="AK295" s="390"/>
      <c r="AL295" s="390"/>
      <c r="AM295" s="390"/>
      <c r="AN295" s="390"/>
      <c r="AO295" s="390"/>
      <c r="AP295" s="390"/>
      <c r="AQ295" s="390"/>
      <c r="AR295" s="390"/>
      <c r="AS295" s="390"/>
      <c r="AT295" s="390"/>
      <c r="AU295" s="390"/>
      <c r="AV295" s="390"/>
      <c r="AW295" s="390"/>
      <c r="AX295" s="390"/>
      <c r="AY295" s="390"/>
      <c r="AZ295" s="390"/>
      <c r="BA295" s="390"/>
      <c r="BB295" s="390"/>
      <c r="BC295" s="390"/>
      <c r="BD295" s="390"/>
      <c r="BE295" s="390"/>
      <c r="BF295" s="390"/>
      <c r="BG295" s="390"/>
      <c r="BH295" s="390"/>
      <c r="BI295" s="390"/>
      <c r="BJ295" s="390"/>
      <c r="BK295" s="390"/>
      <c r="BL295" s="390"/>
      <c r="BM295" s="390"/>
      <c r="BN295" s="390"/>
      <c r="BO295" s="390"/>
      <c r="BP295" s="390"/>
      <c r="BQ295" s="390"/>
      <c r="BR295" s="390"/>
      <c r="BS295" s="390"/>
      <c r="BT295" s="390"/>
      <c r="BU295" s="390"/>
      <c r="BV295" s="390"/>
      <c r="BW295" s="390"/>
      <c r="BX295" s="390"/>
      <c r="BY295" s="390"/>
      <c r="BZ295" s="390"/>
      <c r="CA295" s="390"/>
      <c r="CB295" s="390"/>
      <c r="CC295" s="390"/>
      <c r="CD295" s="390"/>
      <c r="CE295" s="390"/>
      <c r="CF295" s="390"/>
      <c r="CG295" s="390"/>
      <c r="CH295" s="390"/>
      <c r="CI295" s="390"/>
      <c r="CJ295" s="390"/>
      <c r="CK295" s="390"/>
      <c r="CL295" s="390"/>
      <c r="CM295" s="390"/>
      <c r="CN295" s="390"/>
      <c r="CO295" s="390"/>
      <c r="CP295" s="390"/>
      <c r="CQ295" s="390"/>
      <c r="CR295" s="390"/>
      <c r="CS295" s="390"/>
      <c r="CT295" s="390"/>
      <c r="CU295" s="390"/>
      <c r="CV295" s="390"/>
      <c r="CW295" s="390"/>
      <c r="CX295" s="390"/>
      <c r="CY295" s="390"/>
      <c r="CZ295" s="390"/>
      <c r="DA295" s="390"/>
      <c r="DB295" s="390"/>
      <c r="DC295" s="390"/>
      <c r="DD295" s="390"/>
      <c r="DE295" s="390"/>
      <c r="DF295" s="390"/>
      <c r="DG295" s="390"/>
      <c r="DH295" s="390"/>
      <c r="DI295" s="390"/>
      <c r="DJ295" s="390"/>
      <c r="DK295" s="390"/>
      <c r="DL295" s="390"/>
      <c r="DM295" s="390"/>
      <c r="DN295" s="390"/>
      <c r="DO295" s="390"/>
      <c r="DP295" s="390"/>
      <c r="DQ295" s="390"/>
      <c r="DR295" s="390"/>
      <c r="DS295" s="390"/>
      <c r="DT295" s="390"/>
      <c r="DU295" s="390"/>
      <c r="DV295" s="390"/>
      <c r="DW295" s="390"/>
      <c r="DX295" s="390"/>
      <c r="DY295" s="390"/>
      <c r="DZ295" s="390"/>
      <c r="EA295" s="390"/>
      <c r="EB295" s="390"/>
      <c r="EC295" s="390"/>
      <c r="ED295" s="390"/>
      <c r="EE295" s="390"/>
      <c r="EF295" s="390"/>
      <c r="EG295" s="390"/>
      <c r="EH295" s="390"/>
      <c r="EI295" s="390"/>
      <c r="EJ295" s="390"/>
      <c r="EK295" s="390"/>
      <c r="EL295" s="390"/>
      <c r="EM295" s="390"/>
      <c r="EN295" s="390"/>
      <c r="EO295" s="390"/>
      <c r="EP295" s="390"/>
      <c r="EQ295" s="390"/>
      <c r="ER295" s="390"/>
      <c r="ES295" s="390"/>
      <c r="ET295" s="390"/>
      <c r="EU295" s="390"/>
      <c r="EV295" s="390"/>
      <c r="EW295" s="390"/>
      <c r="EX295" s="390"/>
      <c r="EY295" s="390"/>
      <c r="EZ295" s="390"/>
      <c r="FA295" s="390"/>
      <c r="FB295" s="390"/>
      <c r="FC295" s="390"/>
      <c r="FD295" s="390"/>
      <c r="FE295" s="390"/>
      <c r="FF295" s="390"/>
      <c r="FG295" s="390"/>
      <c r="FH295" s="390"/>
      <c r="FI295" s="390"/>
      <c r="FJ295" s="390"/>
      <c r="FK295" s="390"/>
      <c r="FL295" s="390"/>
      <c r="FM295" s="390"/>
      <c r="FN295" s="390"/>
      <c r="FO295" s="390"/>
      <c r="FP295" s="390"/>
      <c r="FQ295" s="390"/>
      <c r="FR295" s="390"/>
      <c r="FS295" s="390"/>
      <c r="FT295" s="390"/>
      <c r="FU295" s="390"/>
      <c r="FV295" s="390"/>
      <c r="FW295" s="390"/>
      <c r="FX295" s="390"/>
      <c r="FY295" s="390"/>
      <c r="FZ295" s="390"/>
      <c r="GA295" s="390"/>
      <c r="GB295" s="390"/>
      <c r="GC295" s="390"/>
      <c r="GD295" s="390"/>
      <c r="GE295" s="390"/>
      <c r="GF295" s="390"/>
      <c r="GG295" s="390"/>
      <c r="GH295" s="390"/>
      <c r="GI295" s="390"/>
      <c r="GJ295" s="390"/>
      <c r="GK295" s="390"/>
      <c r="GL295" s="390"/>
      <c r="GM295" s="390"/>
      <c r="GN295" s="390"/>
      <c r="GO295" s="390"/>
      <c r="GP295" s="390"/>
      <c r="GQ295" s="390"/>
      <c r="GR295" s="390"/>
      <c r="GS295" s="390"/>
      <c r="GT295" s="390"/>
      <c r="GU295" s="390"/>
      <c r="GV295" s="390"/>
      <c r="GW295" s="390"/>
      <c r="GX295" s="390"/>
      <c r="GY295" s="390"/>
      <c r="GZ295" s="390"/>
      <c r="HA295" s="390"/>
      <c r="HB295" s="390"/>
      <c r="HC295" s="390"/>
      <c r="HD295" s="390"/>
      <c r="HE295" s="390"/>
      <c r="HF295" s="390"/>
      <c r="HG295" s="390"/>
      <c r="HH295" s="390"/>
      <c r="HI295" s="390"/>
      <c r="HJ295" s="390"/>
      <c r="HK295" s="390"/>
      <c r="HL295" s="390"/>
      <c r="HM295" s="390"/>
      <c r="HN295" s="390"/>
      <c r="HO295" s="390"/>
      <c r="HP295" s="390"/>
      <c r="HQ295" s="390"/>
      <c r="HR295" s="390"/>
      <c r="HS295" s="390"/>
      <c r="HT295" s="390"/>
      <c r="HU295" s="390"/>
      <c r="HV295" s="390"/>
      <c r="HW295" s="390"/>
      <c r="HX295" s="390"/>
      <c r="HY295" s="390"/>
      <c r="HZ295" s="390"/>
      <c r="IA295" s="390"/>
      <c r="IB295" s="390"/>
      <c r="IC295" s="390"/>
      <c r="ID295" s="390"/>
      <c r="IE295" s="390"/>
      <c r="IF295" s="390"/>
      <c r="IG295" s="390"/>
      <c r="IH295" s="390"/>
      <c r="II295" s="390"/>
      <c r="IJ295" s="390"/>
      <c r="IK295" s="390"/>
      <c r="IL295" s="390"/>
      <c r="IM295" s="390"/>
      <c r="IN295" s="390"/>
      <c r="IO295" s="390"/>
      <c r="IP295" s="390"/>
      <c r="IQ295" s="390"/>
      <c r="IR295" s="390"/>
      <c r="IS295" s="390"/>
      <c r="IT295" s="390"/>
      <c r="IU295" s="390"/>
      <c r="IV295" s="390"/>
    </row>
    <row r="296" spans="1:256" x14ac:dyDescent="0.2">
      <c r="A296" s="449"/>
      <c r="B296" s="452"/>
      <c r="C296" s="450"/>
      <c r="D296" s="452"/>
      <c r="E296" s="432">
        <f t="shared" ref="E296:E324" si="21">+B296*D296</f>
        <v>0</v>
      </c>
      <c r="F296" s="435"/>
      <c r="G296" s="438">
        <f t="shared" ref="G296:G324" si="22">E296-F296</f>
        <v>0</v>
      </c>
      <c r="H296" s="446"/>
    </row>
    <row r="297" spans="1:256" x14ac:dyDescent="0.2">
      <c r="A297" s="423"/>
      <c r="B297" s="398"/>
      <c r="C297" s="399"/>
      <c r="D297" s="398"/>
      <c r="E297" s="433">
        <f t="shared" si="21"/>
        <v>0</v>
      </c>
      <c r="F297" s="436"/>
      <c r="G297" s="439">
        <f t="shared" si="22"/>
        <v>0</v>
      </c>
      <c r="H297" s="444"/>
    </row>
    <row r="298" spans="1:256" x14ac:dyDescent="0.2">
      <c r="A298" s="423"/>
      <c r="B298" s="398"/>
      <c r="C298" s="399"/>
      <c r="D298" s="398"/>
      <c r="E298" s="433">
        <f t="shared" si="21"/>
        <v>0</v>
      </c>
      <c r="F298" s="436"/>
      <c r="G298" s="439">
        <f t="shared" si="22"/>
        <v>0</v>
      </c>
      <c r="H298" s="444"/>
    </row>
    <row r="299" spans="1:256" x14ac:dyDescent="0.2">
      <c r="A299" s="423"/>
      <c r="B299" s="398"/>
      <c r="C299" s="399"/>
      <c r="D299" s="398"/>
      <c r="E299" s="433">
        <f t="shared" si="21"/>
        <v>0</v>
      </c>
      <c r="F299" s="436"/>
      <c r="G299" s="439">
        <f t="shared" si="22"/>
        <v>0</v>
      </c>
      <c r="H299" s="444"/>
    </row>
    <row r="300" spans="1:256" x14ac:dyDescent="0.2">
      <c r="A300" s="423"/>
      <c r="B300" s="398"/>
      <c r="C300" s="399"/>
      <c r="D300" s="398"/>
      <c r="E300" s="433">
        <f t="shared" si="21"/>
        <v>0</v>
      </c>
      <c r="F300" s="436"/>
      <c r="G300" s="439">
        <f t="shared" si="22"/>
        <v>0</v>
      </c>
      <c r="H300" s="444"/>
    </row>
    <row r="301" spans="1:256" x14ac:dyDescent="0.2">
      <c r="A301" s="423"/>
      <c r="B301" s="398"/>
      <c r="C301" s="399"/>
      <c r="D301" s="398"/>
      <c r="E301" s="433">
        <f t="shared" si="21"/>
        <v>0</v>
      </c>
      <c r="F301" s="436"/>
      <c r="G301" s="439">
        <f t="shared" si="22"/>
        <v>0</v>
      </c>
      <c r="H301" s="444"/>
    </row>
    <row r="302" spans="1:256" x14ac:dyDescent="0.2">
      <c r="A302" s="423"/>
      <c r="B302" s="398"/>
      <c r="C302" s="399"/>
      <c r="D302" s="398"/>
      <c r="E302" s="433">
        <f t="shared" si="21"/>
        <v>0</v>
      </c>
      <c r="F302" s="436"/>
      <c r="G302" s="439">
        <f t="shared" si="22"/>
        <v>0</v>
      </c>
      <c r="H302" s="444"/>
    </row>
    <row r="303" spans="1:256" x14ac:dyDescent="0.2">
      <c r="A303" s="423"/>
      <c r="B303" s="398"/>
      <c r="C303" s="399"/>
      <c r="D303" s="398"/>
      <c r="E303" s="433">
        <f t="shared" si="21"/>
        <v>0</v>
      </c>
      <c r="F303" s="436"/>
      <c r="G303" s="439">
        <f t="shared" si="22"/>
        <v>0</v>
      </c>
      <c r="H303" s="444"/>
    </row>
    <row r="304" spans="1:256" x14ac:dyDescent="0.2">
      <c r="A304" s="423"/>
      <c r="B304" s="398"/>
      <c r="C304" s="399"/>
      <c r="D304" s="398"/>
      <c r="E304" s="433">
        <f t="shared" si="21"/>
        <v>0</v>
      </c>
      <c r="F304" s="436"/>
      <c r="G304" s="439">
        <f t="shared" si="22"/>
        <v>0</v>
      </c>
      <c r="H304" s="444"/>
    </row>
    <row r="305" spans="1:8" x14ac:dyDescent="0.2">
      <c r="A305" s="423"/>
      <c r="B305" s="398"/>
      <c r="C305" s="399"/>
      <c r="D305" s="398"/>
      <c r="E305" s="433">
        <f t="shared" si="21"/>
        <v>0</v>
      </c>
      <c r="F305" s="436"/>
      <c r="G305" s="439">
        <f t="shared" si="22"/>
        <v>0</v>
      </c>
      <c r="H305" s="444"/>
    </row>
    <row r="306" spans="1:8" x14ac:dyDescent="0.2">
      <c r="A306" s="423"/>
      <c r="B306" s="398"/>
      <c r="C306" s="399"/>
      <c r="D306" s="398"/>
      <c r="E306" s="433">
        <f t="shared" si="21"/>
        <v>0</v>
      </c>
      <c r="F306" s="436"/>
      <c r="G306" s="439">
        <f t="shared" si="22"/>
        <v>0</v>
      </c>
      <c r="H306" s="444"/>
    </row>
    <row r="307" spans="1:8" x14ac:dyDescent="0.2">
      <c r="A307" s="423"/>
      <c r="B307" s="398"/>
      <c r="C307" s="399"/>
      <c r="D307" s="398"/>
      <c r="E307" s="433">
        <f t="shared" si="21"/>
        <v>0</v>
      </c>
      <c r="F307" s="436"/>
      <c r="G307" s="439">
        <f t="shared" si="22"/>
        <v>0</v>
      </c>
      <c r="H307" s="444"/>
    </row>
    <row r="308" spans="1:8" x14ac:dyDescent="0.2">
      <c r="A308" s="423"/>
      <c r="B308" s="398"/>
      <c r="C308" s="399"/>
      <c r="D308" s="398"/>
      <c r="E308" s="433">
        <f t="shared" si="21"/>
        <v>0</v>
      </c>
      <c r="F308" s="436"/>
      <c r="G308" s="439">
        <f t="shared" si="22"/>
        <v>0</v>
      </c>
      <c r="H308" s="444"/>
    </row>
    <row r="309" spans="1:8" x14ac:dyDescent="0.2">
      <c r="A309" s="423"/>
      <c r="B309" s="398"/>
      <c r="C309" s="399"/>
      <c r="D309" s="398"/>
      <c r="E309" s="433">
        <f t="shared" si="21"/>
        <v>0</v>
      </c>
      <c r="F309" s="436"/>
      <c r="G309" s="439">
        <f t="shared" si="22"/>
        <v>0</v>
      </c>
      <c r="H309" s="444"/>
    </row>
    <row r="310" spans="1:8" x14ac:dyDescent="0.2">
      <c r="A310" s="423"/>
      <c r="B310" s="398"/>
      <c r="C310" s="399"/>
      <c r="D310" s="398"/>
      <c r="E310" s="433">
        <f t="shared" si="21"/>
        <v>0</v>
      </c>
      <c r="F310" s="436"/>
      <c r="G310" s="439">
        <f t="shared" si="22"/>
        <v>0</v>
      </c>
      <c r="H310" s="444"/>
    </row>
    <row r="311" spans="1:8" x14ac:dyDescent="0.2">
      <c r="A311" s="423"/>
      <c r="B311" s="398"/>
      <c r="C311" s="399"/>
      <c r="D311" s="398"/>
      <c r="E311" s="433">
        <f t="shared" si="21"/>
        <v>0</v>
      </c>
      <c r="F311" s="436"/>
      <c r="G311" s="439">
        <f t="shared" si="22"/>
        <v>0</v>
      </c>
      <c r="H311" s="444"/>
    </row>
    <row r="312" spans="1:8" x14ac:dyDescent="0.2">
      <c r="A312" s="423"/>
      <c r="B312" s="398"/>
      <c r="C312" s="399"/>
      <c r="D312" s="398"/>
      <c r="E312" s="433">
        <f t="shared" si="21"/>
        <v>0</v>
      </c>
      <c r="F312" s="436"/>
      <c r="G312" s="439">
        <f t="shared" si="22"/>
        <v>0</v>
      </c>
      <c r="H312" s="444"/>
    </row>
    <row r="313" spans="1:8" x14ac:dyDescent="0.2">
      <c r="A313" s="423"/>
      <c r="B313" s="398"/>
      <c r="C313" s="399"/>
      <c r="D313" s="398"/>
      <c r="E313" s="433">
        <f t="shared" si="21"/>
        <v>0</v>
      </c>
      <c r="F313" s="436"/>
      <c r="G313" s="439">
        <f t="shared" si="22"/>
        <v>0</v>
      </c>
      <c r="H313" s="444"/>
    </row>
    <row r="314" spans="1:8" x14ac:dyDescent="0.2">
      <c r="A314" s="423"/>
      <c r="B314" s="398"/>
      <c r="C314" s="399"/>
      <c r="D314" s="398"/>
      <c r="E314" s="433">
        <f t="shared" si="21"/>
        <v>0</v>
      </c>
      <c r="F314" s="436"/>
      <c r="G314" s="439">
        <f t="shared" si="22"/>
        <v>0</v>
      </c>
      <c r="H314" s="444"/>
    </row>
    <row r="315" spans="1:8" x14ac:dyDescent="0.2">
      <c r="A315" s="423"/>
      <c r="B315" s="398"/>
      <c r="C315" s="399"/>
      <c r="D315" s="398"/>
      <c r="E315" s="433">
        <f t="shared" si="21"/>
        <v>0</v>
      </c>
      <c r="F315" s="436"/>
      <c r="G315" s="439">
        <f>E315-F315</f>
        <v>0</v>
      </c>
      <c r="H315" s="444"/>
    </row>
    <row r="316" spans="1:8" x14ac:dyDescent="0.2">
      <c r="A316" s="423"/>
      <c r="B316" s="398"/>
      <c r="C316" s="399"/>
      <c r="D316" s="398"/>
      <c r="E316" s="433">
        <f t="shared" si="21"/>
        <v>0</v>
      </c>
      <c r="F316" s="436"/>
      <c r="G316" s="439">
        <f t="shared" ref="G316:G319" si="23">E316-F316</f>
        <v>0</v>
      </c>
      <c r="H316" s="444"/>
    </row>
    <row r="317" spans="1:8" x14ac:dyDescent="0.2">
      <c r="A317" s="423"/>
      <c r="B317" s="398"/>
      <c r="C317" s="399"/>
      <c r="D317" s="398"/>
      <c r="E317" s="433">
        <f t="shared" si="21"/>
        <v>0</v>
      </c>
      <c r="F317" s="436"/>
      <c r="G317" s="439">
        <f t="shared" si="23"/>
        <v>0</v>
      </c>
      <c r="H317" s="444"/>
    </row>
    <row r="318" spans="1:8" x14ac:dyDescent="0.2">
      <c r="A318" s="423"/>
      <c r="B318" s="398"/>
      <c r="C318" s="399"/>
      <c r="D318" s="398"/>
      <c r="E318" s="433">
        <f t="shared" si="21"/>
        <v>0</v>
      </c>
      <c r="F318" s="436"/>
      <c r="G318" s="439">
        <f t="shared" si="23"/>
        <v>0</v>
      </c>
      <c r="H318" s="444"/>
    </row>
    <row r="319" spans="1:8" x14ac:dyDescent="0.2">
      <c r="A319" s="423"/>
      <c r="B319" s="398"/>
      <c r="C319" s="399"/>
      <c r="D319" s="398"/>
      <c r="E319" s="433">
        <f t="shared" si="21"/>
        <v>0</v>
      </c>
      <c r="F319" s="436"/>
      <c r="G319" s="439">
        <f t="shared" si="23"/>
        <v>0</v>
      </c>
      <c r="H319" s="444"/>
    </row>
    <row r="320" spans="1:8" x14ac:dyDescent="0.2">
      <c r="A320" s="423"/>
      <c r="B320" s="398"/>
      <c r="C320" s="399"/>
      <c r="D320" s="398"/>
      <c r="E320" s="433">
        <f t="shared" si="21"/>
        <v>0</v>
      </c>
      <c r="F320" s="436"/>
      <c r="G320" s="439">
        <f t="shared" si="22"/>
        <v>0</v>
      </c>
      <c r="H320" s="444"/>
    </row>
    <row r="321" spans="1:256" x14ac:dyDescent="0.2">
      <c r="A321" s="423"/>
      <c r="B321" s="398"/>
      <c r="C321" s="399"/>
      <c r="D321" s="398"/>
      <c r="E321" s="433">
        <f t="shared" si="21"/>
        <v>0</v>
      </c>
      <c r="F321" s="436"/>
      <c r="G321" s="439">
        <f t="shared" si="22"/>
        <v>0</v>
      </c>
      <c r="H321" s="444"/>
    </row>
    <row r="322" spans="1:256" x14ac:dyDescent="0.2">
      <c r="A322" s="423"/>
      <c r="B322" s="398"/>
      <c r="C322" s="399"/>
      <c r="D322" s="398"/>
      <c r="E322" s="433">
        <f t="shared" si="21"/>
        <v>0</v>
      </c>
      <c r="F322" s="436"/>
      <c r="G322" s="439">
        <f>E322-F322</f>
        <v>0</v>
      </c>
      <c r="H322" s="444"/>
    </row>
    <row r="323" spans="1:256" x14ac:dyDescent="0.2">
      <c r="A323" s="423"/>
      <c r="B323" s="398"/>
      <c r="C323" s="399"/>
      <c r="D323" s="398"/>
      <c r="E323" s="433">
        <f t="shared" si="21"/>
        <v>0</v>
      </c>
      <c r="F323" s="436"/>
      <c r="G323" s="439">
        <f t="shared" si="22"/>
        <v>0</v>
      </c>
      <c r="H323" s="444"/>
    </row>
    <row r="324" spans="1:256" x14ac:dyDescent="0.2">
      <c r="A324" s="423"/>
      <c r="B324" s="398"/>
      <c r="C324" s="399"/>
      <c r="D324" s="398"/>
      <c r="E324" s="433">
        <f t="shared" si="21"/>
        <v>0</v>
      </c>
      <c r="F324" s="436"/>
      <c r="G324" s="439">
        <f t="shared" si="22"/>
        <v>0</v>
      </c>
      <c r="H324" s="444"/>
    </row>
    <row r="325" spans="1:256" ht="15" customHeight="1" x14ac:dyDescent="0.2">
      <c r="A325" s="676" t="s">
        <v>146</v>
      </c>
      <c r="B325" s="676"/>
      <c r="C325" s="676"/>
      <c r="D325" s="676"/>
      <c r="E325" s="441">
        <f>SUM(E296:E324)</f>
        <v>0</v>
      </c>
      <c r="F325" s="441">
        <f t="shared" ref="F325:G325" si="24">SUM(F296:F324)</f>
        <v>0</v>
      </c>
      <c r="G325" s="441">
        <f t="shared" si="24"/>
        <v>0</v>
      </c>
      <c r="H325" s="448"/>
      <c r="I325" s="390"/>
      <c r="J325" s="390"/>
      <c r="K325" s="390"/>
      <c r="L325" s="390"/>
      <c r="M325" s="390"/>
      <c r="N325" s="390"/>
      <c r="O325" s="390"/>
      <c r="P325" s="390"/>
      <c r="Q325" s="390"/>
      <c r="R325" s="390"/>
      <c r="S325" s="390"/>
      <c r="T325" s="390"/>
      <c r="U325" s="390"/>
      <c r="V325" s="390"/>
      <c r="W325" s="390"/>
      <c r="X325" s="390"/>
      <c r="Y325" s="390"/>
      <c r="Z325" s="390"/>
      <c r="AA325" s="390"/>
      <c r="AB325" s="390"/>
      <c r="AC325" s="390"/>
      <c r="AD325" s="390"/>
      <c r="AE325" s="390"/>
      <c r="AF325" s="390"/>
      <c r="AG325" s="390"/>
      <c r="AH325" s="390"/>
      <c r="AI325" s="390"/>
      <c r="AJ325" s="390"/>
      <c r="AK325" s="390"/>
      <c r="AL325" s="390"/>
      <c r="AM325" s="390"/>
      <c r="AN325" s="390"/>
      <c r="AO325" s="390"/>
      <c r="AP325" s="390"/>
      <c r="AQ325" s="390"/>
      <c r="AR325" s="390"/>
      <c r="AS325" s="390"/>
      <c r="AT325" s="390"/>
      <c r="AU325" s="390"/>
      <c r="AV325" s="390"/>
      <c r="AW325" s="390"/>
      <c r="AX325" s="390"/>
      <c r="AY325" s="390"/>
      <c r="AZ325" s="390"/>
      <c r="BA325" s="390"/>
      <c r="BB325" s="390"/>
      <c r="BC325" s="390"/>
      <c r="BD325" s="390"/>
      <c r="BE325" s="390"/>
      <c r="BF325" s="390"/>
      <c r="BG325" s="390"/>
      <c r="BH325" s="390"/>
      <c r="BI325" s="390"/>
      <c r="BJ325" s="390"/>
      <c r="BK325" s="390"/>
      <c r="BL325" s="390"/>
      <c r="BM325" s="390"/>
      <c r="BN325" s="390"/>
      <c r="BO325" s="390"/>
      <c r="BP325" s="390"/>
      <c r="BQ325" s="390"/>
      <c r="BR325" s="390"/>
      <c r="BS325" s="390"/>
      <c r="BT325" s="390"/>
      <c r="BU325" s="390"/>
      <c r="BV325" s="390"/>
      <c r="BW325" s="390"/>
      <c r="BX325" s="390"/>
      <c r="BY325" s="390"/>
      <c r="BZ325" s="390"/>
      <c r="CA325" s="390"/>
      <c r="CB325" s="390"/>
      <c r="CC325" s="390"/>
      <c r="CD325" s="390"/>
      <c r="CE325" s="390"/>
      <c r="CF325" s="390"/>
      <c r="CG325" s="390"/>
      <c r="CH325" s="390"/>
      <c r="CI325" s="390"/>
      <c r="CJ325" s="390"/>
      <c r="CK325" s="390"/>
      <c r="CL325" s="390"/>
      <c r="CM325" s="390"/>
      <c r="CN325" s="390"/>
      <c r="CO325" s="390"/>
      <c r="CP325" s="390"/>
      <c r="CQ325" s="390"/>
      <c r="CR325" s="390"/>
      <c r="CS325" s="390"/>
      <c r="CT325" s="390"/>
      <c r="CU325" s="390"/>
      <c r="CV325" s="390"/>
      <c r="CW325" s="390"/>
      <c r="CX325" s="390"/>
      <c r="CY325" s="390"/>
      <c r="CZ325" s="390"/>
      <c r="DA325" s="390"/>
      <c r="DB325" s="390"/>
      <c r="DC325" s="390"/>
      <c r="DD325" s="390"/>
      <c r="DE325" s="390"/>
      <c r="DF325" s="390"/>
      <c r="DG325" s="390"/>
      <c r="DH325" s="390"/>
      <c r="DI325" s="390"/>
      <c r="DJ325" s="390"/>
      <c r="DK325" s="390"/>
      <c r="DL325" s="390"/>
      <c r="DM325" s="390"/>
      <c r="DN325" s="390"/>
      <c r="DO325" s="390"/>
      <c r="DP325" s="390"/>
      <c r="DQ325" s="390"/>
      <c r="DR325" s="390"/>
      <c r="DS325" s="390"/>
      <c r="DT325" s="390"/>
      <c r="DU325" s="390"/>
      <c r="DV325" s="390"/>
      <c r="DW325" s="390"/>
      <c r="DX325" s="390"/>
      <c r="DY325" s="390"/>
      <c r="DZ325" s="390"/>
      <c r="EA325" s="390"/>
      <c r="EB325" s="390"/>
      <c r="EC325" s="390"/>
      <c r="ED325" s="390"/>
      <c r="EE325" s="390"/>
      <c r="EF325" s="390"/>
      <c r="EG325" s="390"/>
      <c r="EH325" s="390"/>
      <c r="EI325" s="390"/>
      <c r="EJ325" s="390"/>
      <c r="EK325" s="390"/>
      <c r="EL325" s="390"/>
      <c r="EM325" s="390"/>
      <c r="EN325" s="390"/>
      <c r="EO325" s="390"/>
      <c r="EP325" s="390"/>
      <c r="EQ325" s="390"/>
      <c r="ER325" s="390"/>
      <c r="ES325" s="390"/>
      <c r="ET325" s="390"/>
      <c r="EU325" s="390"/>
      <c r="EV325" s="390"/>
      <c r="EW325" s="390"/>
      <c r="EX325" s="390"/>
      <c r="EY325" s="390"/>
      <c r="EZ325" s="390"/>
      <c r="FA325" s="390"/>
      <c r="FB325" s="390"/>
      <c r="FC325" s="390"/>
      <c r="FD325" s="390"/>
      <c r="FE325" s="390"/>
      <c r="FF325" s="390"/>
      <c r="FG325" s="390"/>
      <c r="FH325" s="390"/>
      <c r="FI325" s="390"/>
      <c r="FJ325" s="390"/>
      <c r="FK325" s="390"/>
      <c r="FL325" s="390"/>
      <c r="FM325" s="390"/>
      <c r="FN325" s="390"/>
      <c r="FO325" s="390"/>
      <c r="FP325" s="390"/>
      <c r="FQ325" s="390"/>
      <c r="FR325" s="390"/>
      <c r="FS325" s="390"/>
      <c r="FT325" s="390"/>
      <c r="FU325" s="390"/>
      <c r="FV325" s="390"/>
      <c r="FW325" s="390"/>
      <c r="FX325" s="390"/>
      <c r="FY325" s="390"/>
      <c r="FZ325" s="390"/>
      <c r="GA325" s="390"/>
      <c r="GB325" s="390"/>
      <c r="GC325" s="390"/>
      <c r="GD325" s="390"/>
      <c r="GE325" s="390"/>
      <c r="GF325" s="390"/>
      <c r="GG325" s="390"/>
      <c r="GH325" s="390"/>
      <c r="GI325" s="390"/>
      <c r="GJ325" s="390"/>
      <c r="GK325" s="390"/>
      <c r="GL325" s="390"/>
      <c r="GM325" s="390"/>
      <c r="GN325" s="390"/>
      <c r="GO325" s="390"/>
      <c r="GP325" s="390"/>
      <c r="GQ325" s="390"/>
      <c r="GR325" s="390"/>
      <c r="GS325" s="390"/>
      <c r="GT325" s="390"/>
      <c r="GU325" s="390"/>
      <c r="GV325" s="390"/>
      <c r="GW325" s="390"/>
      <c r="GX325" s="390"/>
      <c r="GY325" s="390"/>
      <c r="GZ325" s="390"/>
      <c r="HA325" s="390"/>
      <c r="HB325" s="390"/>
      <c r="HC325" s="390"/>
      <c r="HD325" s="390"/>
      <c r="HE325" s="390"/>
      <c r="HF325" s="390"/>
      <c r="HG325" s="390"/>
      <c r="HH325" s="390"/>
      <c r="HI325" s="390"/>
      <c r="HJ325" s="390"/>
      <c r="HK325" s="390"/>
      <c r="HL325" s="390"/>
      <c r="HM325" s="390"/>
      <c r="HN325" s="390"/>
      <c r="HO325" s="390"/>
      <c r="HP325" s="390"/>
      <c r="HQ325" s="390"/>
      <c r="HR325" s="390"/>
      <c r="HS325" s="390"/>
      <c r="HT325" s="390"/>
      <c r="HU325" s="390"/>
      <c r="HV325" s="390"/>
      <c r="HW325" s="390"/>
      <c r="HX325" s="390"/>
      <c r="HY325" s="390"/>
      <c r="HZ325" s="390"/>
      <c r="IA325" s="390"/>
      <c r="IB325" s="390"/>
      <c r="IC325" s="390"/>
      <c r="ID325" s="390"/>
      <c r="IE325" s="390"/>
      <c r="IF325" s="390"/>
      <c r="IG325" s="390"/>
      <c r="IH325" s="390"/>
      <c r="II325" s="390"/>
      <c r="IJ325" s="390"/>
      <c r="IK325" s="390"/>
      <c r="IL325" s="390"/>
      <c r="IM325" s="390"/>
      <c r="IN325" s="390"/>
      <c r="IO325" s="390"/>
      <c r="IP325" s="390"/>
      <c r="IQ325" s="390"/>
      <c r="IR325" s="390"/>
      <c r="IS325" s="390"/>
      <c r="IT325" s="390"/>
      <c r="IU325" s="390"/>
      <c r="IV325" s="390"/>
    </row>
    <row r="326" spans="1:256" x14ac:dyDescent="0.2">
      <c r="A326" s="387" t="s">
        <v>156</v>
      </c>
      <c r="B326" s="387"/>
      <c r="C326" s="388"/>
      <c r="D326" s="387"/>
      <c r="E326" s="400"/>
      <c r="F326" s="400"/>
      <c r="G326" s="394"/>
      <c r="H326" s="389"/>
      <c r="I326" s="390"/>
      <c r="J326" s="390"/>
      <c r="K326" s="390"/>
      <c r="L326" s="390"/>
      <c r="M326" s="390"/>
      <c r="N326" s="390"/>
      <c r="O326" s="390"/>
      <c r="P326" s="390"/>
      <c r="Q326" s="390"/>
      <c r="R326" s="390"/>
      <c r="S326" s="390"/>
      <c r="T326" s="390"/>
      <c r="U326" s="390"/>
      <c r="V326" s="390"/>
      <c r="W326" s="390"/>
      <c r="X326" s="390"/>
      <c r="Y326" s="390"/>
      <c r="Z326" s="390"/>
      <c r="AA326" s="390"/>
      <c r="AB326" s="390"/>
      <c r="AC326" s="390"/>
      <c r="AD326" s="390"/>
      <c r="AE326" s="390"/>
      <c r="AF326" s="390"/>
      <c r="AG326" s="390"/>
      <c r="AH326" s="390"/>
      <c r="AI326" s="390"/>
      <c r="AJ326" s="390"/>
      <c r="AK326" s="390"/>
      <c r="AL326" s="390"/>
      <c r="AM326" s="390"/>
      <c r="AN326" s="390"/>
      <c r="AO326" s="390"/>
      <c r="AP326" s="390"/>
      <c r="AQ326" s="390"/>
      <c r="AR326" s="390"/>
      <c r="AS326" s="390"/>
      <c r="AT326" s="390"/>
      <c r="AU326" s="390"/>
      <c r="AV326" s="390"/>
      <c r="AW326" s="390"/>
      <c r="AX326" s="390"/>
      <c r="AY326" s="390"/>
      <c r="AZ326" s="390"/>
      <c r="BA326" s="390"/>
      <c r="BB326" s="390"/>
      <c r="BC326" s="390"/>
      <c r="BD326" s="390"/>
      <c r="BE326" s="390"/>
      <c r="BF326" s="390"/>
      <c r="BG326" s="390"/>
      <c r="BH326" s="390"/>
      <c r="BI326" s="390"/>
      <c r="BJ326" s="390"/>
      <c r="BK326" s="390"/>
      <c r="BL326" s="390"/>
      <c r="BM326" s="390"/>
      <c r="BN326" s="390"/>
      <c r="BO326" s="390"/>
      <c r="BP326" s="390"/>
      <c r="BQ326" s="390"/>
      <c r="BR326" s="390"/>
      <c r="BS326" s="390"/>
      <c r="BT326" s="390"/>
      <c r="BU326" s="390"/>
      <c r="BV326" s="390"/>
      <c r="BW326" s="390"/>
      <c r="BX326" s="390"/>
      <c r="BY326" s="390"/>
      <c r="BZ326" s="390"/>
      <c r="CA326" s="390"/>
      <c r="CB326" s="390"/>
      <c r="CC326" s="390"/>
      <c r="CD326" s="390"/>
      <c r="CE326" s="390"/>
      <c r="CF326" s="390"/>
      <c r="CG326" s="390"/>
      <c r="CH326" s="390"/>
      <c r="CI326" s="390"/>
      <c r="CJ326" s="390"/>
      <c r="CK326" s="390"/>
      <c r="CL326" s="390"/>
      <c r="CM326" s="390"/>
      <c r="CN326" s="390"/>
      <c r="CO326" s="390"/>
      <c r="CP326" s="390"/>
      <c r="CQ326" s="390"/>
      <c r="CR326" s="390"/>
      <c r="CS326" s="390"/>
      <c r="CT326" s="390"/>
      <c r="CU326" s="390"/>
      <c r="CV326" s="390"/>
      <c r="CW326" s="390"/>
      <c r="CX326" s="390"/>
      <c r="CY326" s="390"/>
      <c r="CZ326" s="390"/>
      <c r="DA326" s="390"/>
      <c r="DB326" s="390"/>
      <c r="DC326" s="390"/>
      <c r="DD326" s="390"/>
      <c r="DE326" s="390"/>
      <c r="DF326" s="390"/>
      <c r="DG326" s="390"/>
      <c r="DH326" s="390"/>
      <c r="DI326" s="390"/>
      <c r="DJ326" s="390"/>
      <c r="DK326" s="390"/>
      <c r="DL326" s="390"/>
      <c r="DM326" s="390"/>
      <c r="DN326" s="390"/>
      <c r="DO326" s="390"/>
      <c r="DP326" s="390"/>
      <c r="DQ326" s="390"/>
      <c r="DR326" s="390"/>
      <c r="DS326" s="390"/>
      <c r="DT326" s="390"/>
      <c r="DU326" s="390"/>
      <c r="DV326" s="390"/>
      <c r="DW326" s="390"/>
      <c r="DX326" s="390"/>
      <c r="DY326" s="390"/>
      <c r="DZ326" s="390"/>
      <c r="EA326" s="390"/>
      <c r="EB326" s="390"/>
      <c r="EC326" s="390"/>
      <c r="ED326" s="390"/>
      <c r="EE326" s="390"/>
      <c r="EF326" s="390"/>
      <c r="EG326" s="390"/>
      <c r="EH326" s="390"/>
      <c r="EI326" s="390"/>
      <c r="EJ326" s="390"/>
      <c r="EK326" s="390"/>
      <c r="EL326" s="390"/>
      <c r="EM326" s="390"/>
      <c r="EN326" s="390"/>
      <c r="EO326" s="390"/>
      <c r="EP326" s="390"/>
      <c r="EQ326" s="390"/>
      <c r="ER326" s="390"/>
      <c r="ES326" s="390"/>
      <c r="ET326" s="390"/>
      <c r="EU326" s="390"/>
      <c r="EV326" s="390"/>
      <c r="EW326" s="390"/>
      <c r="EX326" s="390"/>
      <c r="EY326" s="390"/>
      <c r="EZ326" s="390"/>
      <c r="FA326" s="390"/>
      <c r="FB326" s="390"/>
      <c r="FC326" s="390"/>
      <c r="FD326" s="390"/>
      <c r="FE326" s="390"/>
      <c r="FF326" s="390"/>
      <c r="FG326" s="390"/>
      <c r="FH326" s="390"/>
      <c r="FI326" s="390"/>
      <c r="FJ326" s="390"/>
      <c r="FK326" s="390"/>
      <c r="FL326" s="390"/>
      <c r="FM326" s="390"/>
      <c r="FN326" s="390"/>
      <c r="FO326" s="390"/>
      <c r="FP326" s="390"/>
      <c r="FQ326" s="390"/>
      <c r="FR326" s="390"/>
      <c r="FS326" s="390"/>
      <c r="FT326" s="390"/>
      <c r="FU326" s="390"/>
      <c r="FV326" s="390"/>
      <c r="FW326" s="390"/>
      <c r="FX326" s="390"/>
      <c r="FY326" s="390"/>
      <c r="FZ326" s="390"/>
      <c r="GA326" s="390"/>
      <c r="GB326" s="390"/>
      <c r="GC326" s="390"/>
      <c r="GD326" s="390"/>
      <c r="GE326" s="390"/>
      <c r="GF326" s="390"/>
      <c r="GG326" s="390"/>
      <c r="GH326" s="390"/>
      <c r="GI326" s="390"/>
      <c r="GJ326" s="390"/>
      <c r="GK326" s="390"/>
      <c r="GL326" s="390"/>
      <c r="GM326" s="390"/>
      <c r="GN326" s="390"/>
      <c r="GO326" s="390"/>
      <c r="GP326" s="390"/>
      <c r="GQ326" s="390"/>
      <c r="GR326" s="390"/>
      <c r="GS326" s="390"/>
      <c r="GT326" s="390"/>
      <c r="GU326" s="390"/>
      <c r="GV326" s="390"/>
      <c r="GW326" s="390"/>
      <c r="GX326" s="390"/>
      <c r="GY326" s="390"/>
      <c r="GZ326" s="390"/>
      <c r="HA326" s="390"/>
      <c r="HB326" s="390"/>
      <c r="HC326" s="390"/>
      <c r="HD326" s="390"/>
      <c r="HE326" s="390"/>
      <c r="HF326" s="390"/>
      <c r="HG326" s="390"/>
      <c r="HH326" s="390"/>
      <c r="HI326" s="390"/>
      <c r="HJ326" s="390"/>
      <c r="HK326" s="390"/>
      <c r="HL326" s="390"/>
      <c r="HM326" s="390"/>
      <c r="HN326" s="390"/>
      <c r="HO326" s="390"/>
      <c r="HP326" s="390"/>
      <c r="HQ326" s="390"/>
      <c r="HR326" s="390"/>
      <c r="HS326" s="390"/>
      <c r="HT326" s="390"/>
      <c r="HU326" s="390"/>
      <c r="HV326" s="390"/>
      <c r="HW326" s="390"/>
      <c r="HX326" s="390"/>
      <c r="HY326" s="390"/>
      <c r="HZ326" s="390"/>
      <c r="IA326" s="390"/>
      <c r="IB326" s="390"/>
      <c r="IC326" s="390"/>
      <c r="ID326" s="390"/>
      <c r="IE326" s="390"/>
      <c r="IF326" s="390"/>
      <c r="IG326" s="390"/>
      <c r="IH326" s="390"/>
      <c r="II326" s="390"/>
      <c r="IJ326" s="390"/>
      <c r="IK326" s="390"/>
      <c r="IL326" s="390"/>
      <c r="IM326" s="390"/>
      <c r="IN326" s="390"/>
      <c r="IO326" s="390"/>
      <c r="IP326" s="390"/>
      <c r="IQ326" s="390"/>
      <c r="IR326" s="390"/>
      <c r="IS326" s="390"/>
      <c r="IT326" s="390"/>
      <c r="IU326" s="390"/>
      <c r="IV326" s="390"/>
    </row>
    <row r="327" spans="1:256" x14ac:dyDescent="0.2">
      <c r="A327" s="449"/>
      <c r="B327" s="452"/>
      <c r="C327" s="450"/>
      <c r="D327" s="452"/>
      <c r="E327" s="432">
        <f>+B327*D327</f>
        <v>0</v>
      </c>
      <c r="F327" s="435"/>
      <c r="G327" s="438">
        <f t="shared" ref="G327:G357" si="25">E327-F327</f>
        <v>0</v>
      </c>
      <c r="H327" s="446"/>
    </row>
    <row r="328" spans="1:256" x14ac:dyDescent="0.2">
      <c r="A328" s="423"/>
      <c r="B328" s="398"/>
      <c r="C328" s="399"/>
      <c r="D328" s="398"/>
      <c r="E328" s="433">
        <f t="shared" ref="E328:E341" si="26">+B328*D328</f>
        <v>0</v>
      </c>
      <c r="F328" s="436"/>
      <c r="G328" s="439">
        <f t="shared" si="25"/>
        <v>0</v>
      </c>
      <c r="H328" s="444"/>
    </row>
    <row r="329" spans="1:256" x14ac:dyDescent="0.2">
      <c r="A329" s="423"/>
      <c r="B329" s="398"/>
      <c r="C329" s="399"/>
      <c r="D329" s="398"/>
      <c r="E329" s="433">
        <f t="shared" si="26"/>
        <v>0</v>
      </c>
      <c r="F329" s="436"/>
      <c r="G329" s="439">
        <f t="shared" si="25"/>
        <v>0</v>
      </c>
      <c r="H329" s="444"/>
    </row>
    <row r="330" spans="1:256" x14ac:dyDescent="0.2">
      <c r="A330" s="423"/>
      <c r="B330" s="398"/>
      <c r="C330" s="399"/>
      <c r="D330" s="398"/>
      <c r="E330" s="433">
        <f t="shared" si="26"/>
        <v>0</v>
      </c>
      <c r="F330" s="436"/>
      <c r="G330" s="439">
        <f t="shared" si="25"/>
        <v>0</v>
      </c>
      <c r="H330" s="444"/>
    </row>
    <row r="331" spans="1:256" x14ac:dyDescent="0.2">
      <c r="A331" s="423"/>
      <c r="B331" s="398"/>
      <c r="C331" s="399"/>
      <c r="D331" s="398"/>
      <c r="E331" s="433">
        <f t="shared" si="26"/>
        <v>0</v>
      </c>
      <c r="F331" s="436"/>
      <c r="G331" s="439">
        <f t="shared" si="25"/>
        <v>0</v>
      </c>
      <c r="H331" s="444"/>
    </row>
    <row r="332" spans="1:256" x14ac:dyDescent="0.2">
      <c r="A332" s="423"/>
      <c r="B332" s="398"/>
      <c r="C332" s="399"/>
      <c r="D332" s="398"/>
      <c r="E332" s="433">
        <f t="shared" si="26"/>
        <v>0</v>
      </c>
      <c r="F332" s="436"/>
      <c r="G332" s="439">
        <f t="shared" si="25"/>
        <v>0</v>
      </c>
      <c r="H332" s="444"/>
    </row>
    <row r="333" spans="1:256" x14ac:dyDescent="0.2">
      <c r="A333" s="423"/>
      <c r="B333" s="398"/>
      <c r="C333" s="399"/>
      <c r="D333" s="398"/>
      <c r="E333" s="433">
        <f t="shared" si="26"/>
        <v>0</v>
      </c>
      <c r="F333" s="436"/>
      <c r="G333" s="439">
        <f t="shared" si="25"/>
        <v>0</v>
      </c>
      <c r="H333" s="444"/>
    </row>
    <row r="334" spans="1:256" x14ac:dyDescent="0.2">
      <c r="A334" s="423"/>
      <c r="B334" s="398"/>
      <c r="C334" s="399"/>
      <c r="D334" s="398"/>
      <c r="E334" s="433">
        <f t="shared" si="26"/>
        <v>0</v>
      </c>
      <c r="F334" s="436"/>
      <c r="G334" s="439">
        <f t="shared" si="25"/>
        <v>0</v>
      </c>
      <c r="H334" s="444"/>
    </row>
    <row r="335" spans="1:256" x14ac:dyDescent="0.2">
      <c r="A335" s="423"/>
      <c r="B335" s="398"/>
      <c r="C335" s="399"/>
      <c r="D335" s="398"/>
      <c r="E335" s="433">
        <f t="shared" si="26"/>
        <v>0</v>
      </c>
      <c r="F335" s="436"/>
      <c r="G335" s="439">
        <f t="shared" si="25"/>
        <v>0</v>
      </c>
      <c r="H335" s="444"/>
    </row>
    <row r="336" spans="1:256" x14ac:dyDescent="0.2">
      <c r="A336" s="423"/>
      <c r="B336" s="398"/>
      <c r="C336" s="399"/>
      <c r="D336" s="398"/>
      <c r="E336" s="433">
        <f t="shared" si="26"/>
        <v>0</v>
      </c>
      <c r="F336" s="436"/>
      <c r="G336" s="439">
        <f t="shared" si="25"/>
        <v>0</v>
      </c>
      <c r="H336" s="444"/>
    </row>
    <row r="337" spans="1:8" x14ac:dyDescent="0.2">
      <c r="A337" s="423"/>
      <c r="B337" s="398"/>
      <c r="C337" s="399"/>
      <c r="D337" s="398"/>
      <c r="E337" s="433">
        <f t="shared" si="26"/>
        <v>0</v>
      </c>
      <c r="F337" s="436"/>
      <c r="G337" s="439">
        <f t="shared" si="25"/>
        <v>0</v>
      </c>
      <c r="H337" s="444"/>
    </row>
    <row r="338" spans="1:8" x14ac:dyDescent="0.2">
      <c r="A338" s="423"/>
      <c r="B338" s="398"/>
      <c r="C338" s="399"/>
      <c r="D338" s="398"/>
      <c r="E338" s="433">
        <f t="shared" si="26"/>
        <v>0</v>
      </c>
      <c r="F338" s="436"/>
      <c r="G338" s="439">
        <f t="shared" si="25"/>
        <v>0</v>
      </c>
      <c r="H338" s="444"/>
    </row>
    <row r="339" spans="1:8" x14ac:dyDescent="0.2">
      <c r="A339" s="423"/>
      <c r="B339" s="398"/>
      <c r="C339" s="399"/>
      <c r="D339" s="398"/>
      <c r="E339" s="433">
        <f t="shared" si="26"/>
        <v>0</v>
      </c>
      <c r="F339" s="436"/>
      <c r="G339" s="439">
        <f t="shared" si="25"/>
        <v>0</v>
      </c>
      <c r="H339" s="444"/>
    </row>
    <row r="340" spans="1:8" x14ac:dyDescent="0.2">
      <c r="A340" s="423"/>
      <c r="B340" s="398"/>
      <c r="C340" s="399"/>
      <c r="D340" s="398"/>
      <c r="E340" s="433">
        <f t="shared" si="26"/>
        <v>0</v>
      </c>
      <c r="F340" s="436"/>
      <c r="G340" s="439">
        <f t="shared" si="25"/>
        <v>0</v>
      </c>
      <c r="H340" s="444"/>
    </row>
    <row r="341" spans="1:8" x14ac:dyDescent="0.2">
      <c r="A341" s="423"/>
      <c r="B341" s="398"/>
      <c r="C341" s="399"/>
      <c r="D341" s="398"/>
      <c r="E341" s="433">
        <f t="shared" si="26"/>
        <v>0</v>
      </c>
      <c r="F341" s="436"/>
      <c r="G341" s="439">
        <f t="shared" si="25"/>
        <v>0</v>
      </c>
      <c r="H341" s="444"/>
    </row>
    <row r="342" spans="1:8" x14ac:dyDescent="0.2">
      <c r="A342" s="423"/>
      <c r="B342" s="398"/>
      <c r="C342" s="399"/>
      <c r="D342" s="398"/>
      <c r="E342" s="433">
        <f t="shared" ref="E342:E354" si="27">+B342*D342</f>
        <v>0</v>
      </c>
      <c r="F342" s="436"/>
      <c r="G342" s="439">
        <f t="shared" si="25"/>
        <v>0</v>
      </c>
      <c r="H342" s="444"/>
    </row>
    <row r="343" spans="1:8" x14ac:dyDescent="0.2">
      <c r="A343" s="423"/>
      <c r="B343" s="398"/>
      <c r="C343" s="399"/>
      <c r="D343" s="398"/>
      <c r="E343" s="433">
        <f t="shared" si="27"/>
        <v>0</v>
      </c>
      <c r="F343" s="436"/>
      <c r="G343" s="439">
        <f t="shared" si="25"/>
        <v>0</v>
      </c>
      <c r="H343" s="444"/>
    </row>
    <row r="344" spans="1:8" x14ac:dyDescent="0.2">
      <c r="A344" s="423"/>
      <c r="B344" s="398"/>
      <c r="C344" s="399"/>
      <c r="D344" s="398"/>
      <c r="E344" s="433">
        <f t="shared" si="27"/>
        <v>0</v>
      </c>
      <c r="F344" s="436"/>
      <c r="G344" s="439">
        <f t="shared" si="25"/>
        <v>0</v>
      </c>
      <c r="H344" s="444"/>
    </row>
    <row r="345" spans="1:8" x14ac:dyDescent="0.2">
      <c r="A345" s="423"/>
      <c r="B345" s="398"/>
      <c r="C345" s="399"/>
      <c r="D345" s="398"/>
      <c r="E345" s="433">
        <f t="shared" si="27"/>
        <v>0</v>
      </c>
      <c r="F345" s="436"/>
      <c r="G345" s="439">
        <f t="shared" si="25"/>
        <v>0</v>
      </c>
      <c r="H345" s="444"/>
    </row>
    <row r="346" spans="1:8" x14ac:dyDescent="0.2">
      <c r="A346" s="423"/>
      <c r="B346" s="398"/>
      <c r="C346" s="399"/>
      <c r="D346" s="398"/>
      <c r="E346" s="433">
        <f t="shared" si="27"/>
        <v>0</v>
      </c>
      <c r="F346" s="436"/>
      <c r="G346" s="439">
        <f t="shared" si="25"/>
        <v>0</v>
      </c>
      <c r="H346" s="444"/>
    </row>
    <row r="347" spans="1:8" x14ac:dyDescent="0.2">
      <c r="A347" s="423"/>
      <c r="B347" s="398"/>
      <c r="C347" s="399"/>
      <c r="D347" s="398"/>
      <c r="E347" s="433">
        <f t="shared" si="27"/>
        <v>0</v>
      </c>
      <c r="F347" s="436"/>
      <c r="G347" s="439">
        <f t="shared" si="25"/>
        <v>0</v>
      </c>
      <c r="H347" s="444"/>
    </row>
    <row r="348" spans="1:8" x14ac:dyDescent="0.2">
      <c r="A348" s="423"/>
      <c r="B348" s="398"/>
      <c r="C348" s="399"/>
      <c r="D348" s="398"/>
      <c r="E348" s="433">
        <f t="shared" si="27"/>
        <v>0</v>
      </c>
      <c r="F348" s="436"/>
      <c r="G348" s="439">
        <f t="shared" si="25"/>
        <v>0</v>
      </c>
      <c r="H348" s="444"/>
    </row>
    <row r="349" spans="1:8" x14ac:dyDescent="0.2">
      <c r="A349" s="423"/>
      <c r="B349" s="398"/>
      <c r="C349" s="399"/>
      <c r="D349" s="398"/>
      <c r="E349" s="433">
        <f t="shared" si="27"/>
        <v>0</v>
      </c>
      <c r="F349" s="436"/>
      <c r="G349" s="439">
        <f t="shared" si="25"/>
        <v>0</v>
      </c>
      <c r="H349" s="444"/>
    </row>
    <row r="350" spans="1:8" x14ac:dyDescent="0.2">
      <c r="A350" s="423"/>
      <c r="B350" s="398"/>
      <c r="C350" s="399"/>
      <c r="D350" s="398"/>
      <c r="E350" s="433">
        <f t="shared" si="27"/>
        <v>0</v>
      </c>
      <c r="F350" s="436"/>
      <c r="G350" s="439">
        <f t="shared" si="25"/>
        <v>0</v>
      </c>
      <c r="H350" s="444"/>
    </row>
    <row r="351" spans="1:8" x14ac:dyDescent="0.2">
      <c r="A351" s="423"/>
      <c r="B351" s="398"/>
      <c r="C351" s="399"/>
      <c r="D351" s="398"/>
      <c r="E351" s="433">
        <f t="shared" si="27"/>
        <v>0</v>
      </c>
      <c r="F351" s="436"/>
      <c r="G351" s="439">
        <f t="shared" si="25"/>
        <v>0</v>
      </c>
      <c r="H351" s="444"/>
    </row>
    <row r="352" spans="1:8" x14ac:dyDescent="0.2">
      <c r="A352" s="423"/>
      <c r="B352" s="398"/>
      <c r="C352" s="399"/>
      <c r="D352" s="398"/>
      <c r="E352" s="433">
        <f t="shared" si="27"/>
        <v>0</v>
      </c>
      <c r="F352" s="436"/>
      <c r="G352" s="439">
        <f t="shared" si="25"/>
        <v>0</v>
      </c>
      <c r="H352" s="444"/>
    </row>
    <row r="353" spans="1:8" x14ac:dyDescent="0.2">
      <c r="A353" s="423"/>
      <c r="B353" s="398"/>
      <c r="C353" s="399"/>
      <c r="D353" s="398"/>
      <c r="E353" s="433">
        <f t="shared" si="27"/>
        <v>0</v>
      </c>
      <c r="F353" s="436"/>
      <c r="G353" s="439">
        <f t="shared" si="25"/>
        <v>0</v>
      </c>
      <c r="H353" s="444"/>
    </row>
    <row r="354" spans="1:8" x14ac:dyDescent="0.2">
      <c r="A354" s="423"/>
      <c r="B354" s="398"/>
      <c r="C354" s="399"/>
      <c r="D354" s="398"/>
      <c r="E354" s="433">
        <f t="shared" si="27"/>
        <v>0</v>
      </c>
      <c r="F354" s="436"/>
      <c r="G354" s="439">
        <f t="shared" si="25"/>
        <v>0</v>
      </c>
      <c r="H354" s="444"/>
    </row>
    <row r="355" spans="1:8" x14ac:dyDescent="0.2">
      <c r="A355" s="423"/>
      <c r="B355" s="398"/>
      <c r="C355" s="399"/>
      <c r="D355" s="398"/>
      <c r="E355" s="433">
        <f>+B355*D355</f>
        <v>0</v>
      </c>
      <c r="F355" s="436"/>
      <c r="G355" s="439">
        <f t="shared" si="25"/>
        <v>0</v>
      </c>
      <c r="H355" s="444"/>
    </row>
    <row r="356" spans="1:8" x14ac:dyDescent="0.2">
      <c r="A356" s="423"/>
      <c r="B356" s="398"/>
      <c r="C356" s="399"/>
      <c r="D356" s="398"/>
      <c r="E356" s="433">
        <f>+B356*D356</f>
        <v>0</v>
      </c>
      <c r="F356" s="436"/>
      <c r="G356" s="439">
        <f t="shared" si="25"/>
        <v>0</v>
      </c>
      <c r="H356" s="444"/>
    </row>
    <row r="357" spans="1:8" x14ac:dyDescent="0.2">
      <c r="A357" s="423"/>
      <c r="B357" s="398"/>
      <c r="C357" s="399"/>
      <c r="D357" s="398"/>
      <c r="E357" s="433">
        <f>+B357*D357</f>
        <v>0</v>
      </c>
      <c r="F357" s="436"/>
      <c r="G357" s="439">
        <f t="shared" si="25"/>
        <v>0</v>
      </c>
      <c r="H357" s="444"/>
    </row>
    <row r="358" spans="1:8" ht="15" customHeight="1" x14ac:dyDescent="0.2">
      <c r="A358" s="676" t="s">
        <v>146</v>
      </c>
      <c r="B358" s="676"/>
      <c r="C358" s="676"/>
      <c r="D358" s="676"/>
      <c r="E358" s="441">
        <f>SUM(E327:E357)</f>
        <v>0</v>
      </c>
      <c r="F358" s="441">
        <f>SUM(F327:F357)</f>
        <v>0</v>
      </c>
      <c r="G358" s="441">
        <f>SUM(G327:G357)</f>
        <v>0</v>
      </c>
      <c r="H358" s="448"/>
    </row>
    <row r="359" spans="1:8" x14ac:dyDescent="0.2">
      <c r="A359" s="387" t="s">
        <v>157</v>
      </c>
      <c r="E359" s="394"/>
      <c r="F359" s="394"/>
      <c r="G359" s="394"/>
    </row>
    <row r="360" spans="1:8" x14ac:dyDescent="0.2">
      <c r="A360" s="449"/>
      <c r="B360" s="452"/>
      <c r="C360" s="450"/>
      <c r="D360" s="452"/>
      <c r="E360" s="432">
        <f>+B360*D360</f>
        <v>0</v>
      </c>
      <c r="F360" s="435"/>
      <c r="G360" s="438">
        <f t="shared" ref="G360:G388" si="28">E360-F360</f>
        <v>0</v>
      </c>
      <c r="H360" s="446"/>
    </row>
    <row r="361" spans="1:8" x14ac:dyDescent="0.2">
      <c r="A361" s="423"/>
      <c r="B361" s="398"/>
      <c r="C361" s="399"/>
      <c r="D361" s="398"/>
      <c r="E361" s="433">
        <f t="shared" ref="E361:E375" si="29">+B361*D361</f>
        <v>0</v>
      </c>
      <c r="F361" s="436"/>
      <c r="G361" s="439">
        <f t="shared" si="28"/>
        <v>0</v>
      </c>
      <c r="H361" s="444"/>
    </row>
    <row r="362" spans="1:8" x14ac:dyDescent="0.2">
      <c r="A362" s="423"/>
      <c r="B362" s="398"/>
      <c r="C362" s="399"/>
      <c r="D362" s="398"/>
      <c r="E362" s="433">
        <f t="shared" si="29"/>
        <v>0</v>
      </c>
      <c r="F362" s="436"/>
      <c r="G362" s="439">
        <f t="shared" si="28"/>
        <v>0</v>
      </c>
      <c r="H362" s="444"/>
    </row>
    <row r="363" spans="1:8" x14ac:dyDescent="0.2">
      <c r="A363" s="423"/>
      <c r="B363" s="398"/>
      <c r="C363" s="399"/>
      <c r="D363" s="398"/>
      <c r="E363" s="433">
        <f t="shared" si="29"/>
        <v>0</v>
      </c>
      <c r="F363" s="436"/>
      <c r="G363" s="439">
        <f t="shared" si="28"/>
        <v>0</v>
      </c>
      <c r="H363" s="444"/>
    </row>
    <row r="364" spans="1:8" x14ac:dyDescent="0.2">
      <c r="A364" s="423"/>
      <c r="B364" s="398"/>
      <c r="C364" s="399"/>
      <c r="D364" s="398"/>
      <c r="E364" s="433">
        <f t="shared" si="29"/>
        <v>0</v>
      </c>
      <c r="F364" s="436"/>
      <c r="G364" s="439">
        <f t="shared" si="28"/>
        <v>0</v>
      </c>
      <c r="H364" s="444"/>
    </row>
    <row r="365" spans="1:8" x14ac:dyDescent="0.2">
      <c r="A365" s="423"/>
      <c r="B365" s="398"/>
      <c r="C365" s="399"/>
      <c r="D365" s="398"/>
      <c r="E365" s="433">
        <f t="shared" si="29"/>
        <v>0</v>
      </c>
      <c r="F365" s="436"/>
      <c r="G365" s="439">
        <f t="shared" si="28"/>
        <v>0</v>
      </c>
      <c r="H365" s="444"/>
    </row>
    <row r="366" spans="1:8" x14ac:dyDescent="0.2">
      <c r="A366" s="423"/>
      <c r="B366" s="398"/>
      <c r="C366" s="399"/>
      <c r="D366" s="398"/>
      <c r="E366" s="433">
        <f t="shared" si="29"/>
        <v>0</v>
      </c>
      <c r="F366" s="436"/>
      <c r="G366" s="439">
        <f t="shared" si="28"/>
        <v>0</v>
      </c>
      <c r="H366" s="444"/>
    </row>
    <row r="367" spans="1:8" x14ac:dyDescent="0.2">
      <c r="A367" s="423"/>
      <c r="B367" s="398"/>
      <c r="C367" s="399"/>
      <c r="D367" s="398"/>
      <c r="E367" s="433">
        <f t="shared" si="29"/>
        <v>0</v>
      </c>
      <c r="F367" s="436"/>
      <c r="G367" s="439">
        <f t="shared" si="28"/>
        <v>0</v>
      </c>
      <c r="H367" s="444"/>
    </row>
    <row r="368" spans="1:8" x14ac:dyDescent="0.2">
      <c r="A368" s="423"/>
      <c r="B368" s="398"/>
      <c r="C368" s="399"/>
      <c r="D368" s="398"/>
      <c r="E368" s="433">
        <f t="shared" si="29"/>
        <v>0</v>
      </c>
      <c r="F368" s="436"/>
      <c r="G368" s="439">
        <f t="shared" si="28"/>
        <v>0</v>
      </c>
      <c r="H368" s="444"/>
    </row>
    <row r="369" spans="1:8" x14ac:dyDescent="0.2">
      <c r="A369" s="423"/>
      <c r="B369" s="398"/>
      <c r="C369" s="399"/>
      <c r="D369" s="398"/>
      <c r="E369" s="433">
        <f t="shared" si="29"/>
        <v>0</v>
      </c>
      <c r="F369" s="436"/>
      <c r="G369" s="439">
        <f t="shared" si="28"/>
        <v>0</v>
      </c>
      <c r="H369" s="444"/>
    </row>
    <row r="370" spans="1:8" x14ac:dyDescent="0.2">
      <c r="A370" s="423"/>
      <c r="B370" s="398"/>
      <c r="C370" s="399"/>
      <c r="D370" s="398"/>
      <c r="E370" s="433">
        <f t="shared" si="29"/>
        <v>0</v>
      </c>
      <c r="F370" s="436"/>
      <c r="G370" s="439">
        <f t="shared" si="28"/>
        <v>0</v>
      </c>
      <c r="H370" s="444"/>
    </row>
    <row r="371" spans="1:8" x14ac:dyDescent="0.2">
      <c r="A371" s="423"/>
      <c r="B371" s="398"/>
      <c r="C371" s="399"/>
      <c r="D371" s="398"/>
      <c r="E371" s="433">
        <f t="shared" si="29"/>
        <v>0</v>
      </c>
      <c r="F371" s="436"/>
      <c r="G371" s="439">
        <f t="shared" si="28"/>
        <v>0</v>
      </c>
      <c r="H371" s="444"/>
    </row>
    <row r="372" spans="1:8" x14ac:dyDescent="0.2">
      <c r="A372" s="423"/>
      <c r="B372" s="398"/>
      <c r="C372" s="399"/>
      <c r="D372" s="398"/>
      <c r="E372" s="433">
        <f t="shared" si="29"/>
        <v>0</v>
      </c>
      <c r="F372" s="436"/>
      <c r="G372" s="439">
        <f t="shared" si="28"/>
        <v>0</v>
      </c>
      <c r="H372" s="444"/>
    </row>
    <row r="373" spans="1:8" x14ac:dyDescent="0.2">
      <c r="A373" s="423"/>
      <c r="B373" s="398"/>
      <c r="C373" s="399"/>
      <c r="D373" s="398"/>
      <c r="E373" s="433">
        <f t="shared" si="29"/>
        <v>0</v>
      </c>
      <c r="F373" s="436"/>
      <c r="G373" s="439">
        <f t="shared" si="28"/>
        <v>0</v>
      </c>
      <c r="H373" s="444"/>
    </row>
    <row r="374" spans="1:8" x14ac:dyDescent="0.2">
      <c r="A374" s="423"/>
      <c r="B374" s="398"/>
      <c r="C374" s="399"/>
      <c r="D374" s="398"/>
      <c r="E374" s="433">
        <f t="shared" si="29"/>
        <v>0</v>
      </c>
      <c r="F374" s="436"/>
      <c r="G374" s="439">
        <f t="shared" si="28"/>
        <v>0</v>
      </c>
      <c r="H374" s="444"/>
    </row>
    <row r="375" spans="1:8" x14ac:dyDescent="0.2">
      <c r="A375" s="423"/>
      <c r="B375" s="398"/>
      <c r="C375" s="399"/>
      <c r="D375" s="398"/>
      <c r="E375" s="433">
        <f t="shared" si="29"/>
        <v>0</v>
      </c>
      <c r="F375" s="436"/>
      <c r="G375" s="439">
        <f t="shared" si="28"/>
        <v>0</v>
      </c>
      <c r="H375" s="444"/>
    </row>
    <row r="376" spans="1:8" x14ac:dyDescent="0.2">
      <c r="A376" s="423"/>
      <c r="B376" s="398"/>
      <c r="C376" s="399"/>
      <c r="D376" s="398"/>
      <c r="E376" s="433">
        <f t="shared" ref="E376:E386" si="30">+B376*D376</f>
        <v>0</v>
      </c>
      <c r="F376" s="436"/>
      <c r="G376" s="439">
        <f t="shared" si="28"/>
        <v>0</v>
      </c>
      <c r="H376" s="444"/>
    </row>
    <row r="377" spans="1:8" x14ac:dyDescent="0.2">
      <c r="A377" s="423"/>
      <c r="B377" s="398"/>
      <c r="C377" s="399"/>
      <c r="D377" s="398"/>
      <c r="E377" s="433">
        <f t="shared" si="30"/>
        <v>0</v>
      </c>
      <c r="F377" s="436"/>
      <c r="G377" s="439">
        <f t="shared" si="28"/>
        <v>0</v>
      </c>
      <c r="H377" s="444"/>
    </row>
    <row r="378" spans="1:8" x14ac:dyDescent="0.2">
      <c r="A378" s="423"/>
      <c r="B378" s="398"/>
      <c r="C378" s="399"/>
      <c r="D378" s="398"/>
      <c r="E378" s="433">
        <f t="shared" si="30"/>
        <v>0</v>
      </c>
      <c r="F378" s="436"/>
      <c r="G378" s="439">
        <f t="shared" si="28"/>
        <v>0</v>
      </c>
      <c r="H378" s="444"/>
    </row>
    <row r="379" spans="1:8" x14ac:dyDescent="0.2">
      <c r="A379" s="423"/>
      <c r="B379" s="398"/>
      <c r="C379" s="399"/>
      <c r="D379" s="398"/>
      <c r="E379" s="433">
        <f t="shared" si="30"/>
        <v>0</v>
      </c>
      <c r="F379" s="436"/>
      <c r="G379" s="439">
        <f t="shared" si="28"/>
        <v>0</v>
      </c>
      <c r="H379" s="444"/>
    </row>
    <row r="380" spans="1:8" x14ac:dyDescent="0.2">
      <c r="A380" s="423"/>
      <c r="B380" s="398"/>
      <c r="C380" s="399"/>
      <c r="D380" s="398"/>
      <c r="E380" s="433">
        <f t="shared" si="30"/>
        <v>0</v>
      </c>
      <c r="F380" s="436"/>
      <c r="G380" s="439">
        <f t="shared" si="28"/>
        <v>0</v>
      </c>
      <c r="H380" s="444"/>
    </row>
    <row r="381" spans="1:8" x14ac:dyDescent="0.2">
      <c r="A381" s="423"/>
      <c r="B381" s="398"/>
      <c r="C381" s="399"/>
      <c r="D381" s="398"/>
      <c r="E381" s="433">
        <f t="shared" si="30"/>
        <v>0</v>
      </c>
      <c r="F381" s="436"/>
      <c r="G381" s="439">
        <f t="shared" si="28"/>
        <v>0</v>
      </c>
      <c r="H381" s="444"/>
    </row>
    <row r="382" spans="1:8" x14ac:dyDescent="0.2">
      <c r="A382" s="423"/>
      <c r="B382" s="398"/>
      <c r="C382" s="399"/>
      <c r="D382" s="398"/>
      <c r="E382" s="433">
        <f t="shared" si="30"/>
        <v>0</v>
      </c>
      <c r="F382" s="436"/>
      <c r="G382" s="439">
        <f t="shared" si="28"/>
        <v>0</v>
      </c>
      <c r="H382" s="444"/>
    </row>
    <row r="383" spans="1:8" x14ac:dyDescent="0.2">
      <c r="A383" s="423"/>
      <c r="B383" s="398"/>
      <c r="C383" s="399"/>
      <c r="D383" s="398"/>
      <c r="E383" s="433">
        <f t="shared" si="30"/>
        <v>0</v>
      </c>
      <c r="F383" s="436"/>
      <c r="G383" s="439">
        <f t="shared" si="28"/>
        <v>0</v>
      </c>
      <c r="H383" s="444"/>
    </row>
    <row r="384" spans="1:8" x14ac:dyDescent="0.2">
      <c r="A384" s="423"/>
      <c r="B384" s="398"/>
      <c r="C384" s="399"/>
      <c r="D384" s="398"/>
      <c r="E384" s="433">
        <f t="shared" si="30"/>
        <v>0</v>
      </c>
      <c r="F384" s="436"/>
      <c r="G384" s="439">
        <f t="shared" si="28"/>
        <v>0</v>
      </c>
      <c r="H384" s="444"/>
    </row>
    <row r="385" spans="1:256" x14ac:dyDescent="0.2">
      <c r="A385" s="423"/>
      <c r="B385" s="398"/>
      <c r="C385" s="399"/>
      <c r="D385" s="398"/>
      <c r="E385" s="433">
        <f t="shared" si="30"/>
        <v>0</v>
      </c>
      <c r="F385" s="436"/>
      <c r="G385" s="439">
        <f t="shared" si="28"/>
        <v>0</v>
      </c>
      <c r="H385" s="444"/>
    </row>
    <row r="386" spans="1:256" x14ac:dyDescent="0.2">
      <c r="A386" s="423"/>
      <c r="B386" s="398"/>
      <c r="C386" s="399"/>
      <c r="D386" s="398"/>
      <c r="E386" s="433">
        <f t="shared" si="30"/>
        <v>0</v>
      </c>
      <c r="F386" s="436"/>
      <c r="G386" s="439">
        <f t="shared" si="28"/>
        <v>0</v>
      </c>
      <c r="H386" s="444"/>
    </row>
    <row r="387" spans="1:256" x14ac:dyDescent="0.2">
      <c r="A387" s="423"/>
      <c r="B387" s="398"/>
      <c r="C387" s="399"/>
      <c r="D387" s="398"/>
      <c r="E387" s="433">
        <f>+B387*D387</f>
        <v>0</v>
      </c>
      <c r="F387" s="436"/>
      <c r="G387" s="439">
        <f t="shared" si="28"/>
        <v>0</v>
      </c>
      <c r="H387" s="444"/>
    </row>
    <row r="388" spans="1:256" x14ac:dyDescent="0.2">
      <c r="A388" s="423"/>
      <c r="B388" s="398"/>
      <c r="C388" s="399"/>
      <c r="D388" s="398"/>
      <c r="E388" s="433">
        <f>+B388*D388</f>
        <v>0</v>
      </c>
      <c r="F388" s="436"/>
      <c r="G388" s="439">
        <f t="shared" si="28"/>
        <v>0</v>
      </c>
      <c r="H388" s="444"/>
    </row>
    <row r="389" spans="1:256" ht="15" customHeight="1" x14ac:dyDescent="0.2">
      <c r="A389" s="677" t="s">
        <v>146</v>
      </c>
      <c r="B389" s="678"/>
      <c r="C389" s="678"/>
      <c r="D389" s="679"/>
      <c r="E389" s="441">
        <f>SUM(E360:E388)</f>
        <v>0</v>
      </c>
      <c r="F389" s="441">
        <f>SUM(F360:F388)</f>
        <v>0</v>
      </c>
      <c r="G389" s="441">
        <f>SUM(G360:G388)</f>
        <v>0</v>
      </c>
      <c r="H389" s="448"/>
      <c r="I389" s="390"/>
      <c r="J389" s="390"/>
      <c r="K389" s="390"/>
      <c r="L389" s="390"/>
      <c r="M389" s="390"/>
      <c r="N389" s="390"/>
      <c r="O389" s="390"/>
      <c r="P389" s="390"/>
      <c r="Q389" s="390"/>
      <c r="R389" s="390"/>
      <c r="S389" s="390"/>
      <c r="T389" s="390"/>
      <c r="U389" s="390"/>
      <c r="V389" s="390"/>
      <c r="W389" s="390"/>
      <c r="X389" s="390"/>
      <c r="Y389" s="390"/>
      <c r="Z389" s="390"/>
      <c r="AA389" s="390"/>
      <c r="AB389" s="390"/>
      <c r="AC389" s="390"/>
      <c r="AD389" s="390"/>
      <c r="AE389" s="390"/>
      <c r="AF389" s="390"/>
      <c r="AG389" s="390"/>
      <c r="AH389" s="390"/>
      <c r="AI389" s="390"/>
      <c r="AJ389" s="390"/>
      <c r="AK389" s="390"/>
      <c r="AL389" s="390"/>
      <c r="AM389" s="390"/>
      <c r="AN389" s="390"/>
      <c r="AO389" s="390"/>
      <c r="AP389" s="390"/>
      <c r="AQ389" s="390"/>
      <c r="AR389" s="390"/>
      <c r="AS389" s="390"/>
      <c r="AT389" s="390"/>
      <c r="AU389" s="390"/>
      <c r="AV389" s="390"/>
      <c r="AW389" s="390"/>
      <c r="AX389" s="390"/>
      <c r="AY389" s="390"/>
      <c r="AZ389" s="390"/>
      <c r="BA389" s="390"/>
      <c r="BB389" s="390"/>
      <c r="BC389" s="390"/>
      <c r="BD389" s="390"/>
      <c r="BE389" s="390"/>
      <c r="BF389" s="390"/>
      <c r="BG389" s="390"/>
      <c r="BH389" s="390"/>
      <c r="BI389" s="390"/>
      <c r="BJ389" s="390"/>
      <c r="BK389" s="390"/>
      <c r="BL389" s="390"/>
      <c r="BM389" s="390"/>
      <c r="BN389" s="390"/>
      <c r="BO389" s="390"/>
      <c r="BP389" s="390"/>
      <c r="BQ389" s="390"/>
      <c r="BR389" s="390"/>
      <c r="BS389" s="390"/>
      <c r="BT389" s="390"/>
      <c r="BU389" s="390"/>
      <c r="BV389" s="390"/>
      <c r="BW389" s="390"/>
      <c r="BX389" s="390"/>
      <c r="BY389" s="390"/>
      <c r="BZ389" s="390"/>
      <c r="CA389" s="390"/>
      <c r="CB389" s="390"/>
      <c r="CC389" s="390"/>
      <c r="CD389" s="390"/>
      <c r="CE389" s="390"/>
      <c r="CF389" s="390"/>
      <c r="CG389" s="390"/>
      <c r="CH389" s="390"/>
      <c r="CI389" s="390"/>
      <c r="CJ389" s="390"/>
      <c r="CK389" s="390"/>
      <c r="CL389" s="390"/>
      <c r="CM389" s="390"/>
      <c r="CN389" s="390"/>
      <c r="CO389" s="390"/>
      <c r="CP389" s="390"/>
      <c r="CQ389" s="390"/>
      <c r="CR389" s="390"/>
      <c r="CS389" s="390"/>
      <c r="CT389" s="390"/>
      <c r="CU389" s="390"/>
      <c r="CV389" s="390"/>
      <c r="CW389" s="390"/>
      <c r="CX389" s="390"/>
      <c r="CY389" s="390"/>
      <c r="CZ389" s="390"/>
      <c r="DA389" s="390"/>
      <c r="DB389" s="390"/>
      <c r="DC389" s="390"/>
      <c r="DD389" s="390"/>
      <c r="DE389" s="390"/>
      <c r="DF389" s="390"/>
      <c r="DG389" s="390"/>
      <c r="DH389" s="390"/>
      <c r="DI389" s="390"/>
      <c r="DJ389" s="390"/>
      <c r="DK389" s="390"/>
      <c r="DL389" s="390"/>
      <c r="DM389" s="390"/>
      <c r="DN389" s="390"/>
      <c r="DO389" s="390"/>
      <c r="DP389" s="390"/>
      <c r="DQ389" s="390"/>
      <c r="DR389" s="390"/>
      <c r="DS389" s="390"/>
      <c r="DT389" s="390"/>
      <c r="DU389" s="390"/>
      <c r="DV389" s="390"/>
      <c r="DW389" s="390"/>
      <c r="DX389" s="390"/>
      <c r="DY389" s="390"/>
      <c r="DZ389" s="390"/>
      <c r="EA389" s="390"/>
      <c r="EB389" s="390"/>
      <c r="EC389" s="390"/>
      <c r="ED389" s="390"/>
      <c r="EE389" s="390"/>
      <c r="EF389" s="390"/>
      <c r="EG389" s="390"/>
      <c r="EH389" s="390"/>
      <c r="EI389" s="390"/>
      <c r="EJ389" s="390"/>
      <c r="EK389" s="390"/>
      <c r="EL389" s="390"/>
      <c r="EM389" s="390"/>
      <c r="EN389" s="390"/>
      <c r="EO389" s="390"/>
      <c r="EP389" s="390"/>
      <c r="EQ389" s="390"/>
      <c r="ER389" s="390"/>
      <c r="ES389" s="390"/>
      <c r="ET389" s="390"/>
      <c r="EU389" s="390"/>
      <c r="EV389" s="390"/>
      <c r="EW389" s="390"/>
      <c r="EX389" s="390"/>
      <c r="EY389" s="390"/>
      <c r="EZ389" s="390"/>
      <c r="FA389" s="390"/>
      <c r="FB389" s="390"/>
      <c r="FC389" s="390"/>
      <c r="FD389" s="390"/>
      <c r="FE389" s="390"/>
      <c r="FF389" s="390"/>
      <c r="FG389" s="390"/>
      <c r="FH389" s="390"/>
      <c r="FI389" s="390"/>
      <c r="FJ389" s="390"/>
      <c r="FK389" s="390"/>
      <c r="FL389" s="390"/>
      <c r="FM389" s="390"/>
      <c r="FN389" s="390"/>
      <c r="FO389" s="390"/>
      <c r="FP389" s="390"/>
      <c r="FQ389" s="390"/>
      <c r="FR389" s="390"/>
      <c r="FS389" s="390"/>
      <c r="FT389" s="390"/>
      <c r="FU389" s="390"/>
      <c r="FV389" s="390"/>
      <c r="FW389" s="390"/>
      <c r="FX389" s="390"/>
      <c r="FY389" s="390"/>
      <c r="FZ389" s="390"/>
      <c r="GA389" s="390"/>
      <c r="GB389" s="390"/>
      <c r="GC389" s="390"/>
      <c r="GD389" s="390"/>
      <c r="GE389" s="390"/>
      <c r="GF389" s="390"/>
      <c r="GG389" s="390"/>
      <c r="GH389" s="390"/>
      <c r="GI389" s="390"/>
      <c r="GJ389" s="390"/>
      <c r="GK389" s="390"/>
      <c r="GL389" s="390"/>
      <c r="GM389" s="390"/>
      <c r="GN389" s="390"/>
      <c r="GO389" s="390"/>
      <c r="GP389" s="390"/>
      <c r="GQ389" s="390"/>
      <c r="GR389" s="390"/>
      <c r="GS389" s="390"/>
      <c r="GT389" s="390"/>
      <c r="GU389" s="390"/>
      <c r="GV389" s="390"/>
      <c r="GW389" s="390"/>
      <c r="GX389" s="390"/>
      <c r="GY389" s="390"/>
      <c r="GZ389" s="390"/>
      <c r="HA389" s="390"/>
      <c r="HB389" s="390"/>
      <c r="HC389" s="390"/>
      <c r="HD389" s="390"/>
      <c r="HE389" s="390"/>
      <c r="HF389" s="390"/>
      <c r="HG389" s="390"/>
      <c r="HH389" s="390"/>
      <c r="HI389" s="390"/>
      <c r="HJ389" s="390"/>
      <c r="HK389" s="390"/>
      <c r="HL389" s="390"/>
      <c r="HM389" s="390"/>
      <c r="HN389" s="390"/>
      <c r="HO389" s="390"/>
      <c r="HP389" s="390"/>
      <c r="HQ389" s="390"/>
      <c r="HR389" s="390"/>
      <c r="HS389" s="390"/>
      <c r="HT389" s="390"/>
      <c r="HU389" s="390"/>
      <c r="HV389" s="390"/>
      <c r="HW389" s="390"/>
      <c r="HX389" s="390"/>
      <c r="HY389" s="390"/>
      <c r="HZ389" s="390"/>
      <c r="IA389" s="390"/>
      <c r="IB389" s="390"/>
      <c r="IC389" s="390"/>
      <c r="ID389" s="390"/>
      <c r="IE389" s="390"/>
      <c r="IF389" s="390"/>
      <c r="IG389" s="390"/>
      <c r="IH389" s="390"/>
      <c r="II389" s="390"/>
      <c r="IJ389" s="390"/>
      <c r="IK389" s="390"/>
      <c r="IL389" s="390"/>
      <c r="IM389" s="390"/>
      <c r="IN389" s="390"/>
      <c r="IO389" s="390"/>
      <c r="IP389" s="390"/>
      <c r="IQ389" s="390"/>
      <c r="IR389" s="390"/>
      <c r="IS389" s="390"/>
      <c r="IT389" s="390"/>
      <c r="IU389" s="390"/>
      <c r="IV389" s="390"/>
    </row>
    <row r="390" spans="1:256" x14ac:dyDescent="0.2">
      <c r="A390" s="387" t="s">
        <v>158</v>
      </c>
      <c r="B390" s="387"/>
      <c r="C390" s="388"/>
      <c r="D390" s="387"/>
      <c r="E390" s="400"/>
      <c r="F390" s="400"/>
      <c r="G390" s="394"/>
      <c r="H390" s="389"/>
      <c r="I390" s="390"/>
      <c r="J390" s="390"/>
      <c r="K390" s="390"/>
      <c r="L390" s="390"/>
      <c r="M390" s="390"/>
      <c r="N390" s="390"/>
      <c r="O390" s="390"/>
      <c r="P390" s="390"/>
      <c r="Q390" s="390"/>
      <c r="R390" s="390"/>
      <c r="S390" s="390"/>
      <c r="T390" s="390"/>
      <c r="U390" s="390"/>
      <c r="V390" s="390"/>
      <c r="W390" s="390"/>
      <c r="X390" s="390"/>
      <c r="Y390" s="390"/>
      <c r="Z390" s="390"/>
      <c r="AA390" s="390"/>
      <c r="AB390" s="390"/>
      <c r="AC390" s="390"/>
      <c r="AD390" s="390"/>
      <c r="AE390" s="390"/>
      <c r="AF390" s="390"/>
      <c r="AG390" s="390"/>
      <c r="AH390" s="390"/>
      <c r="AI390" s="390"/>
      <c r="AJ390" s="390"/>
      <c r="AK390" s="390"/>
      <c r="AL390" s="390"/>
      <c r="AM390" s="390"/>
      <c r="AN390" s="390"/>
      <c r="AO390" s="390"/>
      <c r="AP390" s="390"/>
      <c r="AQ390" s="390"/>
      <c r="AR390" s="390"/>
      <c r="AS390" s="390"/>
      <c r="AT390" s="390"/>
      <c r="AU390" s="390"/>
      <c r="AV390" s="390"/>
      <c r="AW390" s="390"/>
      <c r="AX390" s="390"/>
      <c r="AY390" s="390"/>
      <c r="AZ390" s="390"/>
      <c r="BA390" s="390"/>
      <c r="BB390" s="390"/>
      <c r="BC390" s="390"/>
      <c r="BD390" s="390"/>
      <c r="BE390" s="390"/>
      <c r="BF390" s="390"/>
      <c r="BG390" s="390"/>
      <c r="BH390" s="390"/>
      <c r="BI390" s="390"/>
      <c r="BJ390" s="390"/>
      <c r="BK390" s="390"/>
      <c r="BL390" s="390"/>
      <c r="BM390" s="390"/>
      <c r="BN390" s="390"/>
      <c r="BO390" s="390"/>
      <c r="BP390" s="390"/>
      <c r="BQ390" s="390"/>
      <c r="BR390" s="390"/>
      <c r="BS390" s="390"/>
      <c r="BT390" s="390"/>
      <c r="BU390" s="390"/>
      <c r="BV390" s="390"/>
      <c r="BW390" s="390"/>
      <c r="BX390" s="390"/>
      <c r="BY390" s="390"/>
      <c r="BZ390" s="390"/>
      <c r="CA390" s="390"/>
      <c r="CB390" s="390"/>
      <c r="CC390" s="390"/>
      <c r="CD390" s="390"/>
      <c r="CE390" s="390"/>
      <c r="CF390" s="390"/>
      <c r="CG390" s="390"/>
      <c r="CH390" s="390"/>
      <c r="CI390" s="390"/>
      <c r="CJ390" s="390"/>
      <c r="CK390" s="390"/>
      <c r="CL390" s="390"/>
      <c r="CM390" s="390"/>
      <c r="CN390" s="390"/>
      <c r="CO390" s="390"/>
      <c r="CP390" s="390"/>
      <c r="CQ390" s="390"/>
      <c r="CR390" s="390"/>
      <c r="CS390" s="390"/>
      <c r="CT390" s="390"/>
      <c r="CU390" s="390"/>
      <c r="CV390" s="390"/>
      <c r="CW390" s="390"/>
      <c r="CX390" s="390"/>
      <c r="CY390" s="390"/>
      <c r="CZ390" s="390"/>
      <c r="DA390" s="390"/>
      <c r="DB390" s="390"/>
      <c r="DC390" s="390"/>
      <c r="DD390" s="390"/>
      <c r="DE390" s="390"/>
      <c r="DF390" s="390"/>
      <c r="DG390" s="390"/>
      <c r="DH390" s="390"/>
      <c r="DI390" s="390"/>
      <c r="DJ390" s="390"/>
      <c r="DK390" s="390"/>
      <c r="DL390" s="390"/>
      <c r="DM390" s="390"/>
      <c r="DN390" s="390"/>
      <c r="DO390" s="390"/>
      <c r="DP390" s="390"/>
      <c r="DQ390" s="390"/>
      <c r="DR390" s="390"/>
      <c r="DS390" s="390"/>
      <c r="DT390" s="390"/>
      <c r="DU390" s="390"/>
      <c r="DV390" s="390"/>
      <c r="DW390" s="390"/>
      <c r="DX390" s="390"/>
      <c r="DY390" s="390"/>
      <c r="DZ390" s="390"/>
      <c r="EA390" s="390"/>
      <c r="EB390" s="390"/>
      <c r="EC390" s="390"/>
      <c r="ED390" s="390"/>
      <c r="EE390" s="390"/>
      <c r="EF390" s="390"/>
      <c r="EG390" s="390"/>
      <c r="EH390" s="390"/>
      <c r="EI390" s="390"/>
      <c r="EJ390" s="390"/>
      <c r="EK390" s="390"/>
      <c r="EL390" s="390"/>
      <c r="EM390" s="390"/>
      <c r="EN390" s="390"/>
      <c r="EO390" s="390"/>
      <c r="EP390" s="390"/>
      <c r="EQ390" s="390"/>
      <c r="ER390" s="390"/>
      <c r="ES390" s="390"/>
      <c r="ET390" s="390"/>
      <c r="EU390" s="390"/>
      <c r="EV390" s="390"/>
      <c r="EW390" s="390"/>
      <c r="EX390" s="390"/>
      <c r="EY390" s="390"/>
      <c r="EZ390" s="390"/>
      <c r="FA390" s="390"/>
      <c r="FB390" s="390"/>
      <c r="FC390" s="390"/>
      <c r="FD390" s="390"/>
      <c r="FE390" s="390"/>
      <c r="FF390" s="390"/>
      <c r="FG390" s="390"/>
      <c r="FH390" s="390"/>
      <c r="FI390" s="390"/>
      <c r="FJ390" s="390"/>
      <c r="FK390" s="390"/>
      <c r="FL390" s="390"/>
      <c r="FM390" s="390"/>
      <c r="FN390" s="390"/>
      <c r="FO390" s="390"/>
      <c r="FP390" s="390"/>
      <c r="FQ390" s="390"/>
      <c r="FR390" s="390"/>
      <c r="FS390" s="390"/>
      <c r="FT390" s="390"/>
      <c r="FU390" s="390"/>
      <c r="FV390" s="390"/>
      <c r="FW390" s="390"/>
      <c r="FX390" s="390"/>
      <c r="FY390" s="390"/>
      <c r="FZ390" s="390"/>
      <c r="GA390" s="390"/>
      <c r="GB390" s="390"/>
      <c r="GC390" s="390"/>
      <c r="GD390" s="390"/>
      <c r="GE390" s="390"/>
      <c r="GF390" s="390"/>
      <c r="GG390" s="390"/>
      <c r="GH390" s="390"/>
      <c r="GI390" s="390"/>
      <c r="GJ390" s="390"/>
      <c r="GK390" s="390"/>
      <c r="GL390" s="390"/>
      <c r="GM390" s="390"/>
      <c r="GN390" s="390"/>
      <c r="GO390" s="390"/>
      <c r="GP390" s="390"/>
      <c r="GQ390" s="390"/>
      <c r="GR390" s="390"/>
      <c r="GS390" s="390"/>
      <c r="GT390" s="390"/>
      <c r="GU390" s="390"/>
      <c r="GV390" s="390"/>
      <c r="GW390" s="390"/>
      <c r="GX390" s="390"/>
      <c r="GY390" s="390"/>
      <c r="GZ390" s="390"/>
      <c r="HA390" s="390"/>
      <c r="HB390" s="390"/>
      <c r="HC390" s="390"/>
      <c r="HD390" s="390"/>
      <c r="HE390" s="390"/>
      <c r="HF390" s="390"/>
      <c r="HG390" s="390"/>
      <c r="HH390" s="390"/>
      <c r="HI390" s="390"/>
      <c r="HJ390" s="390"/>
      <c r="HK390" s="390"/>
      <c r="HL390" s="390"/>
      <c r="HM390" s="390"/>
      <c r="HN390" s="390"/>
      <c r="HO390" s="390"/>
      <c r="HP390" s="390"/>
      <c r="HQ390" s="390"/>
      <c r="HR390" s="390"/>
      <c r="HS390" s="390"/>
      <c r="HT390" s="390"/>
      <c r="HU390" s="390"/>
      <c r="HV390" s="390"/>
      <c r="HW390" s="390"/>
      <c r="HX390" s="390"/>
      <c r="HY390" s="390"/>
      <c r="HZ390" s="390"/>
      <c r="IA390" s="390"/>
      <c r="IB390" s="390"/>
      <c r="IC390" s="390"/>
      <c r="ID390" s="390"/>
      <c r="IE390" s="390"/>
      <c r="IF390" s="390"/>
      <c r="IG390" s="390"/>
      <c r="IH390" s="390"/>
      <c r="II390" s="390"/>
      <c r="IJ390" s="390"/>
      <c r="IK390" s="390"/>
      <c r="IL390" s="390"/>
      <c r="IM390" s="390"/>
      <c r="IN390" s="390"/>
      <c r="IO390" s="390"/>
      <c r="IP390" s="390"/>
      <c r="IQ390" s="390"/>
      <c r="IR390" s="390"/>
      <c r="IS390" s="390"/>
      <c r="IT390" s="390"/>
      <c r="IU390" s="390"/>
      <c r="IV390" s="390"/>
    </row>
    <row r="391" spans="1:256" x14ac:dyDescent="0.2">
      <c r="A391" s="449"/>
      <c r="B391" s="452"/>
      <c r="C391" s="450"/>
      <c r="D391" s="451"/>
      <c r="E391" s="432">
        <f t="shared" ref="E391:E420" si="31">+B391*D391</f>
        <v>0</v>
      </c>
      <c r="F391" s="435"/>
      <c r="G391" s="438">
        <f t="shared" ref="G391:G420" si="32">E391-F391</f>
        <v>0</v>
      </c>
      <c r="H391" s="446"/>
    </row>
    <row r="392" spans="1:256" x14ac:dyDescent="0.2">
      <c r="A392" s="423"/>
      <c r="B392" s="398"/>
      <c r="C392" s="399"/>
      <c r="D392" s="427"/>
      <c r="E392" s="433">
        <f t="shared" si="31"/>
        <v>0</v>
      </c>
      <c r="F392" s="436"/>
      <c r="G392" s="439">
        <f t="shared" si="32"/>
        <v>0</v>
      </c>
      <c r="H392" s="444"/>
    </row>
    <row r="393" spans="1:256" x14ac:dyDescent="0.2">
      <c r="A393" s="423"/>
      <c r="B393" s="398"/>
      <c r="C393" s="399"/>
      <c r="D393" s="427"/>
      <c r="E393" s="433">
        <f t="shared" si="31"/>
        <v>0</v>
      </c>
      <c r="F393" s="436"/>
      <c r="G393" s="439">
        <f t="shared" si="32"/>
        <v>0</v>
      </c>
      <c r="H393" s="444"/>
    </row>
    <row r="394" spans="1:256" x14ac:dyDescent="0.2">
      <c r="A394" s="423"/>
      <c r="B394" s="398"/>
      <c r="C394" s="399"/>
      <c r="D394" s="427"/>
      <c r="E394" s="433">
        <f t="shared" si="31"/>
        <v>0</v>
      </c>
      <c r="F394" s="436"/>
      <c r="G394" s="439">
        <f t="shared" si="32"/>
        <v>0</v>
      </c>
      <c r="H394" s="444"/>
    </row>
    <row r="395" spans="1:256" x14ac:dyDescent="0.2">
      <c r="A395" s="423"/>
      <c r="B395" s="398"/>
      <c r="C395" s="399"/>
      <c r="D395" s="427"/>
      <c r="E395" s="433">
        <f t="shared" si="31"/>
        <v>0</v>
      </c>
      <c r="F395" s="436"/>
      <c r="G395" s="439">
        <f t="shared" si="32"/>
        <v>0</v>
      </c>
      <c r="H395" s="444"/>
    </row>
    <row r="396" spans="1:256" x14ac:dyDescent="0.2">
      <c r="A396" s="423"/>
      <c r="B396" s="398"/>
      <c r="C396" s="399"/>
      <c r="D396" s="427"/>
      <c r="E396" s="433">
        <f t="shared" si="31"/>
        <v>0</v>
      </c>
      <c r="F396" s="436"/>
      <c r="G396" s="439">
        <f t="shared" si="32"/>
        <v>0</v>
      </c>
      <c r="H396" s="444"/>
    </row>
    <row r="397" spans="1:256" x14ac:dyDescent="0.2">
      <c r="A397" s="423"/>
      <c r="B397" s="398"/>
      <c r="C397" s="399"/>
      <c r="D397" s="427"/>
      <c r="E397" s="433">
        <f t="shared" si="31"/>
        <v>0</v>
      </c>
      <c r="F397" s="436"/>
      <c r="G397" s="439">
        <f t="shared" si="32"/>
        <v>0</v>
      </c>
      <c r="H397" s="444"/>
    </row>
    <row r="398" spans="1:256" x14ac:dyDescent="0.2">
      <c r="A398" s="423"/>
      <c r="B398" s="398"/>
      <c r="C398" s="399"/>
      <c r="D398" s="427"/>
      <c r="E398" s="433">
        <f t="shared" si="31"/>
        <v>0</v>
      </c>
      <c r="F398" s="436"/>
      <c r="G398" s="439">
        <f t="shared" si="32"/>
        <v>0</v>
      </c>
      <c r="H398" s="444"/>
    </row>
    <row r="399" spans="1:256" x14ac:dyDescent="0.2">
      <c r="A399" s="423"/>
      <c r="B399" s="398"/>
      <c r="C399" s="399"/>
      <c r="D399" s="427"/>
      <c r="E399" s="433">
        <f t="shared" si="31"/>
        <v>0</v>
      </c>
      <c r="F399" s="436"/>
      <c r="G399" s="439">
        <f t="shared" si="32"/>
        <v>0</v>
      </c>
      <c r="H399" s="444"/>
    </row>
    <row r="400" spans="1:256" x14ac:dyDescent="0.2">
      <c r="A400" s="423"/>
      <c r="B400" s="398"/>
      <c r="C400" s="399"/>
      <c r="D400" s="427"/>
      <c r="E400" s="433">
        <f t="shared" si="31"/>
        <v>0</v>
      </c>
      <c r="F400" s="436"/>
      <c r="G400" s="439">
        <f t="shared" si="32"/>
        <v>0</v>
      </c>
      <c r="H400" s="444"/>
    </row>
    <row r="401" spans="1:8" x14ac:dyDescent="0.2">
      <c r="A401" s="423"/>
      <c r="B401" s="398"/>
      <c r="C401" s="399"/>
      <c r="D401" s="427"/>
      <c r="E401" s="433">
        <f t="shared" si="31"/>
        <v>0</v>
      </c>
      <c r="F401" s="436"/>
      <c r="G401" s="439">
        <f t="shared" si="32"/>
        <v>0</v>
      </c>
      <c r="H401" s="444"/>
    </row>
    <row r="402" spans="1:8" x14ac:dyDescent="0.2">
      <c r="A402" s="423"/>
      <c r="B402" s="398"/>
      <c r="C402" s="399"/>
      <c r="D402" s="427"/>
      <c r="E402" s="433">
        <f t="shared" si="31"/>
        <v>0</v>
      </c>
      <c r="F402" s="436"/>
      <c r="G402" s="439">
        <f t="shared" si="32"/>
        <v>0</v>
      </c>
      <c r="H402" s="444"/>
    </row>
    <row r="403" spans="1:8" x14ac:dyDescent="0.2">
      <c r="A403" s="423"/>
      <c r="B403" s="398"/>
      <c r="C403" s="399"/>
      <c r="D403" s="427"/>
      <c r="E403" s="433">
        <f t="shared" si="31"/>
        <v>0</v>
      </c>
      <c r="F403" s="436"/>
      <c r="G403" s="439">
        <f t="shared" si="32"/>
        <v>0</v>
      </c>
      <c r="H403" s="444"/>
    </row>
    <row r="404" spans="1:8" x14ac:dyDescent="0.2">
      <c r="A404" s="423"/>
      <c r="B404" s="398"/>
      <c r="C404" s="399"/>
      <c r="D404" s="427"/>
      <c r="E404" s="433">
        <f t="shared" si="31"/>
        <v>0</v>
      </c>
      <c r="F404" s="436"/>
      <c r="G404" s="439">
        <f t="shared" si="32"/>
        <v>0</v>
      </c>
      <c r="H404" s="444"/>
    </row>
    <row r="405" spans="1:8" x14ac:dyDescent="0.2">
      <c r="A405" s="423"/>
      <c r="B405" s="398"/>
      <c r="C405" s="399"/>
      <c r="D405" s="427"/>
      <c r="E405" s="433">
        <f t="shared" si="31"/>
        <v>0</v>
      </c>
      <c r="F405" s="436"/>
      <c r="G405" s="439">
        <f t="shared" si="32"/>
        <v>0</v>
      </c>
      <c r="H405" s="444"/>
    </row>
    <row r="406" spans="1:8" x14ac:dyDescent="0.2">
      <c r="A406" s="423"/>
      <c r="B406" s="398"/>
      <c r="C406" s="399"/>
      <c r="D406" s="427"/>
      <c r="E406" s="433">
        <f t="shared" si="31"/>
        <v>0</v>
      </c>
      <c r="F406" s="436"/>
      <c r="G406" s="439">
        <f t="shared" si="32"/>
        <v>0</v>
      </c>
      <c r="H406" s="444"/>
    </row>
    <row r="407" spans="1:8" x14ac:dyDescent="0.2">
      <c r="A407" s="423"/>
      <c r="B407" s="398"/>
      <c r="C407" s="399"/>
      <c r="D407" s="427"/>
      <c r="E407" s="433">
        <f t="shared" si="31"/>
        <v>0</v>
      </c>
      <c r="F407" s="436"/>
      <c r="G407" s="439">
        <f t="shared" si="32"/>
        <v>0</v>
      </c>
      <c r="H407" s="444"/>
    </row>
    <row r="408" spans="1:8" x14ac:dyDescent="0.2">
      <c r="A408" s="423"/>
      <c r="B408" s="398"/>
      <c r="C408" s="399"/>
      <c r="D408" s="427"/>
      <c r="E408" s="433">
        <f t="shared" si="31"/>
        <v>0</v>
      </c>
      <c r="F408" s="436"/>
      <c r="G408" s="439">
        <f t="shared" si="32"/>
        <v>0</v>
      </c>
      <c r="H408" s="444"/>
    </row>
    <row r="409" spans="1:8" x14ac:dyDescent="0.2">
      <c r="A409" s="423"/>
      <c r="B409" s="398"/>
      <c r="C409" s="399"/>
      <c r="D409" s="427"/>
      <c r="E409" s="433">
        <f t="shared" si="31"/>
        <v>0</v>
      </c>
      <c r="F409" s="436"/>
      <c r="G409" s="439">
        <f t="shared" si="32"/>
        <v>0</v>
      </c>
      <c r="H409" s="444"/>
    </row>
    <row r="410" spans="1:8" x14ac:dyDescent="0.2">
      <c r="A410" s="423"/>
      <c r="B410" s="398"/>
      <c r="C410" s="399"/>
      <c r="D410" s="427"/>
      <c r="E410" s="433">
        <f t="shared" si="31"/>
        <v>0</v>
      </c>
      <c r="F410" s="436"/>
      <c r="G410" s="439">
        <f t="shared" si="32"/>
        <v>0</v>
      </c>
      <c r="H410" s="444"/>
    </row>
    <row r="411" spans="1:8" x14ac:dyDescent="0.2">
      <c r="A411" s="423"/>
      <c r="B411" s="398"/>
      <c r="C411" s="399"/>
      <c r="D411" s="427"/>
      <c r="E411" s="433">
        <f t="shared" si="31"/>
        <v>0</v>
      </c>
      <c r="F411" s="436"/>
      <c r="G411" s="439">
        <f t="shared" si="32"/>
        <v>0</v>
      </c>
      <c r="H411" s="444"/>
    </row>
    <row r="412" spans="1:8" x14ac:dyDescent="0.2">
      <c r="A412" s="423"/>
      <c r="B412" s="398"/>
      <c r="C412" s="399"/>
      <c r="D412" s="427"/>
      <c r="E412" s="433">
        <f t="shared" si="31"/>
        <v>0</v>
      </c>
      <c r="F412" s="436"/>
      <c r="G412" s="439">
        <f t="shared" si="32"/>
        <v>0</v>
      </c>
      <c r="H412" s="444"/>
    </row>
    <row r="413" spans="1:8" x14ac:dyDescent="0.2">
      <c r="A413" s="423"/>
      <c r="B413" s="398"/>
      <c r="C413" s="399"/>
      <c r="D413" s="427"/>
      <c r="E413" s="433">
        <f t="shared" si="31"/>
        <v>0</v>
      </c>
      <c r="F413" s="436"/>
      <c r="G413" s="439">
        <f t="shared" si="32"/>
        <v>0</v>
      </c>
      <c r="H413" s="444"/>
    </row>
    <row r="414" spans="1:8" x14ac:dyDescent="0.2">
      <c r="A414" s="423"/>
      <c r="B414" s="398"/>
      <c r="C414" s="399"/>
      <c r="D414" s="427"/>
      <c r="E414" s="433">
        <f t="shared" si="31"/>
        <v>0</v>
      </c>
      <c r="F414" s="436"/>
      <c r="G414" s="439">
        <f t="shared" si="32"/>
        <v>0</v>
      </c>
      <c r="H414" s="444"/>
    </row>
    <row r="415" spans="1:8" x14ac:dyDescent="0.2">
      <c r="A415" s="423"/>
      <c r="B415" s="398"/>
      <c r="C415" s="399"/>
      <c r="D415" s="427"/>
      <c r="E415" s="433">
        <f t="shared" si="31"/>
        <v>0</v>
      </c>
      <c r="F415" s="436"/>
      <c r="G415" s="439">
        <f t="shared" si="32"/>
        <v>0</v>
      </c>
      <c r="H415" s="444"/>
    </row>
    <row r="416" spans="1:8" x14ac:dyDescent="0.2">
      <c r="A416" s="423"/>
      <c r="B416" s="398"/>
      <c r="C416" s="399"/>
      <c r="D416" s="427"/>
      <c r="E416" s="433">
        <f t="shared" si="31"/>
        <v>0</v>
      </c>
      <c r="F416" s="436"/>
      <c r="G416" s="439">
        <f t="shared" si="32"/>
        <v>0</v>
      </c>
      <c r="H416" s="444"/>
    </row>
    <row r="417" spans="1:256" x14ac:dyDescent="0.2">
      <c r="A417" s="423"/>
      <c r="B417" s="398"/>
      <c r="C417" s="399"/>
      <c r="D417" s="427"/>
      <c r="E417" s="433">
        <f t="shared" si="31"/>
        <v>0</v>
      </c>
      <c r="F417" s="436"/>
      <c r="G417" s="439">
        <f t="shared" si="32"/>
        <v>0</v>
      </c>
      <c r="H417" s="444"/>
    </row>
    <row r="418" spans="1:256" x14ac:dyDescent="0.2">
      <c r="A418" s="423"/>
      <c r="B418" s="398"/>
      <c r="C418" s="399"/>
      <c r="D418" s="427"/>
      <c r="E418" s="433">
        <f t="shared" si="31"/>
        <v>0</v>
      </c>
      <c r="F418" s="436"/>
      <c r="G418" s="439">
        <f t="shared" si="32"/>
        <v>0</v>
      </c>
      <c r="H418" s="444"/>
    </row>
    <row r="419" spans="1:256" x14ac:dyDescent="0.2">
      <c r="A419" s="423"/>
      <c r="B419" s="398"/>
      <c r="C419" s="399"/>
      <c r="D419" s="427"/>
      <c r="E419" s="433">
        <f t="shared" si="31"/>
        <v>0</v>
      </c>
      <c r="F419" s="436"/>
      <c r="G419" s="439">
        <f t="shared" si="32"/>
        <v>0</v>
      </c>
      <c r="H419" s="444"/>
    </row>
    <row r="420" spans="1:256" x14ac:dyDescent="0.2">
      <c r="A420" s="428"/>
      <c r="B420" s="429"/>
      <c r="C420" s="430"/>
      <c r="D420" s="431"/>
      <c r="E420" s="434">
        <f t="shared" si="31"/>
        <v>0</v>
      </c>
      <c r="F420" s="437"/>
      <c r="G420" s="440">
        <f t="shared" si="32"/>
        <v>0</v>
      </c>
      <c r="H420" s="445"/>
    </row>
    <row r="421" spans="1:256" ht="15" customHeight="1" x14ac:dyDescent="0.2">
      <c r="A421" s="677" t="s">
        <v>146</v>
      </c>
      <c r="B421" s="678"/>
      <c r="C421" s="678"/>
      <c r="D421" s="679"/>
      <c r="E421" s="441">
        <f>SUM(E391:E420)</f>
        <v>0</v>
      </c>
      <c r="F421" s="441">
        <f>SUM(F391:F420)</f>
        <v>0</v>
      </c>
      <c r="G421" s="441">
        <f>SUM(G391:G420)</f>
        <v>0</v>
      </c>
      <c r="H421" s="448"/>
      <c r="I421" s="390"/>
      <c r="J421" s="390"/>
      <c r="K421" s="390"/>
      <c r="L421" s="390"/>
      <c r="M421" s="390"/>
      <c r="N421" s="390"/>
      <c r="O421" s="390"/>
      <c r="P421" s="390"/>
      <c r="Q421" s="390"/>
      <c r="R421" s="390"/>
      <c r="S421" s="390"/>
      <c r="T421" s="390"/>
      <c r="U421" s="390"/>
      <c r="V421" s="390"/>
      <c r="W421" s="390"/>
      <c r="X421" s="390"/>
      <c r="Y421" s="390"/>
      <c r="Z421" s="390"/>
      <c r="AA421" s="390"/>
      <c r="AB421" s="390"/>
      <c r="AC421" s="390"/>
      <c r="AD421" s="390"/>
      <c r="AE421" s="390"/>
      <c r="AF421" s="390"/>
      <c r="AG421" s="390"/>
      <c r="AH421" s="390"/>
      <c r="AI421" s="390"/>
      <c r="AJ421" s="390"/>
      <c r="AK421" s="390"/>
      <c r="AL421" s="390"/>
      <c r="AM421" s="390"/>
      <c r="AN421" s="390"/>
      <c r="AO421" s="390"/>
      <c r="AP421" s="390"/>
      <c r="AQ421" s="390"/>
      <c r="AR421" s="390"/>
      <c r="AS421" s="390"/>
      <c r="AT421" s="390"/>
      <c r="AU421" s="390"/>
      <c r="AV421" s="390"/>
      <c r="AW421" s="390"/>
      <c r="AX421" s="390"/>
      <c r="AY421" s="390"/>
      <c r="AZ421" s="390"/>
      <c r="BA421" s="390"/>
      <c r="BB421" s="390"/>
      <c r="BC421" s="390"/>
      <c r="BD421" s="390"/>
      <c r="BE421" s="390"/>
      <c r="BF421" s="390"/>
      <c r="BG421" s="390"/>
      <c r="BH421" s="390"/>
      <c r="BI421" s="390"/>
      <c r="BJ421" s="390"/>
      <c r="BK421" s="390"/>
      <c r="BL421" s="390"/>
      <c r="BM421" s="390"/>
      <c r="BN421" s="390"/>
      <c r="BO421" s="390"/>
      <c r="BP421" s="390"/>
      <c r="BQ421" s="390"/>
      <c r="BR421" s="390"/>
      <c r="BS421" s="390"/>
      <c r="BT421" s="390"/>
      <c r="BU421" s="390"/>
      <c r="BV421" s="390"/>
      <c r="BW421" s="390"/>
      <c r="BX421" s="390"/>
      <c r="BY421" s="390"/>
      <c r="BZ421" s="390"/>
      <c r="CA421" s="390"/>
      <c r="CB421" s="390"/>
      <c r="CC421" s="390"/>
      <c r="CD421" s="390"/>
      <c r="CE421" s="390"/>
      <c r="CF421" s="390"/>
      <c r="CG421" s="390"/>
      <c r="CH421" s="390"/>
      <c r="CI421" s="390"/>
      <c r="CJ421" s="390"/>
      <c r="CK421" s="390"/>
      <c r="CL421" s="390"/>
      <c r="CM421" s="390"/>
      <c r="CN421" s="390"/>
      <c r="CO421" s="390"/>
      <c r="CP421" s="390"/>
      <c r="CQ421" s="390"/>
      <c r="CR421" s="390"/>
      <c r="CS421" s="390"/>
      <c r="CT421" s="390"/>
      <c r="CU421" s="390"/>
      <c r="CV421" s="390"/>
      <c r="CW421" s="390"/>
      <c r="CX421" s="390"/>
      <c r="CY421" s="390"/>
      <c r="CZ421" s="390"/>
      <c r="DA421" s="390"/>
      <c r="DB421" s="390"/>
      <c r="DC421" s="390"/>
      <c r="DD421" s="390"/>
      <c r="DE421" s="390"/>
      <c r="DF421" s="390"/>
      <c r="DG421" s="390"/>
      <c r="DH421" s="390"/>
      <c r="DI421" s="390"/>
      <c r="DJ421" s="390"/>
      <c r="DK421" s="390"/>
      <c r="DL421" s="390"/>
      <c r="DM421" s="390"/>
      <c r="DN421" s="390"/>
      <c r="DO421" s="390"/>
      <c r="DP421" s="390"/>
      <c r="DQ421" s="390"/>
      <c r="DR421" s="390"/>
      <c r="DS421" s="390"/>
      <c r="DT421" s="390"/>
      <c r="DU421" s="390"/>
      <c r="DV421" s="390"/>
      <c r="DW421" s="390"/>
      <c r="DX421" s="390"/>
      <c r="DY421" s="390"/>
      <c r="DZ421" s="390"/>
      <c r="EA421" s="390"/>
      <c r="EB421" s="390"/>
      <c r="EC421" s="390"/>
      <c r="ED421" s="390"/>
      <c r="EE421" s="390"/>
      <c r="EF421" s="390"/>
      <c r="EG421" s="390"/>
      <c r="EH421" s="390"/>
      <c r="EI421" s="390"/>
      <c r="EJ421" s="390"/>
      <c r="EK421" s="390"/>
      <c r="EL421" s="390"/>
      <c r="EM421" s="390"/>
      <c r="EN421" s="390"/>
      <c r="EO421" s="390"/>
      <c r="EP421" s="390"/>
      <c r="EQ421" s="390"/>
      <c r="ER421" s="390"/>
      <c r="ES421" s="390"/>
      <c r="ET421" s="390"/>
      <c r="EU421" s="390"/>
      <c r="EV421" s="390"/>
      <c r="EW421" s="390"/>
      <c r="EX421" s="390"/>
      <c r="EY421" s="390"/>
      <c r="EZ421" s="390"/>
      <c r="FA421" s="390"/>
      <c r="FB421" s="390"/>
      <c r="FC421" s="390"/>
      <c r="FD421" s="390"/>
      <c r="FE421" s="390"/>
      <c r="FF421" s="390"/>
      <c r="FG421" s="390"/>
      <c r="FH421" s="390"/>
      <c r="FI421" s="390"/>
      <c r="FJ421" s="390"/>
      <c r="FK421" s="390"/>
      <c r="FL421" s="390"/>
      <c r="FM421" s="390"/>
      <c r="FN421" s="390"/>
      <c r="FO421" s="390"/>
      <c r="FP421" s="390"/>
      <c r="FQ421" s="390"/>
      <c r="FR421" s="390"/>
      <c r="FS421" s="390"/>
      <c r="FT421" s="390"/>
      <c r="FU421" s="390"/>
      <c r="FV421" s="390"/>
      <c r="FW421" s="390"/>
      <c r="FX421" s="390"/>
      <c r="FY421" s="390"/>
      <c r="FZ421" s="390"/>
      <c r="GA421" s="390"/>
      <c r="GB421" s="390"/>
      <c r="GC421" s="390"/>
      <c r="GD421" s="390"/>
      <c r="GE421" s="390"/>
      <c r="GF421" s="390"/>
      <c r="GG421" s="390"/>
      <c r="GH421" s="390"/>
      <c r="GI421" s="390"/>
      <c r="GJ421" s="390"/>
      <c r="GK421" s="390"/>
      <c r="GL421" s="390"/>
      <c r="GM421" s="390"/>
      <c r="GN421" s="390"/>
      <c r="GO421" s="390"/>
      <c r="GP421" s="390"/>
      <c r="GQ421" s="390"/>
      <c r="GR421" s="390"/>
      <c r="GS421" s="390"/>
      <c r="GT421" s="390"/>
      <c r="GU421" s="390"/>
      <c r="GV421" s="390"/>
      <c r="GW421" s="390"/>
      <c r="GX421" s="390"/>
      <c r="GY421" s="390"/>
      <c r="GZ421" s="390"/>
      <c r="HA421" s="390"/>
      <c r="HB421" s="390"/>
      <c r="HC421" s="390"/>
      <c r="HD421" s="390"/>
      <c r="HE421" s="390"/>
      <c r="HF421" s="390"/>
      <c r="HG421" s="390"/>
      <c r="HH421" s="390"/>
      <c r="HI421" s="390"/>
      <c r="HJ421" s="390"/>
      <c r="HK421" s="390"/>
      <c r="HL421" s="390"/>
      <c r="HM421" s="390"/>
      <c r="HN421" s="390"/>
      <c r="HO421" s="390"/>
      <c r="HP421" s="390"/>
      <c r="HQ421" s="390"/>
      <c r="HR421" s="390"/>
      <c r="HS421" s="390"/>
      <c r="HT421" s="390"/>
      <c r="HU421" s="390"/>
      <c r="HV421" s="390"/>
      <c r="HW421" s="390"/>
      <c r="HX421" s="390"/>
      <c r="HY421" s="390"/>
      <c r="HZ421" s="390"/>
      <c r="IA421" s="390"/>
      <c r="IB421" s="390"/>
      <c r="IC421" s="390"/>
      <c r="ID421" s="390"/>
      <c r="IE421" s="390"/>
      <c r="IF421" s="390"/>
      <c r="IG421" s="390"/>
      <c r="IH421" s="390"/>
      <c r="II421" s="390"/>
      <c r="IJ421" s="390"/>
      <c r="IK421" s="390"/>
      <c r="IL421" s="390"/>
      <c r="IM421" s="390"/>
      <c r="IN421" s="390"/>
      <c r="IO421" s="390"/>
      <c r="IP421" s="390"/>
      <c r="IQ421" s="390"/>
      <c r="IR421" s="390"/>
      <c r="IS421" s="390"/>
      <c r="IT421" s="390"/>
      <c r="IU421" s="390"/>
      <c r="IV421" s="390"/>
    </row>
    <row r="422" spans="1:256" x14ac:dyDescent="0.2">
      <c r="A422" s="387" t="s">
        <v>159</v>
      </c>
      <c r="B422" s="387"/>
      <c r="C422" s="388"/>
      <c r="D422" s="387"/>
      <c r="E422" s="400"/>
      <c r="F422" s="400"/>
      <c r="G422" s="394"/>
      <c r="H422" s="389"/>
      <c r="I422" s="390"/>
      <c r="J422" s="390"/>
      <c r="K422" s="390"/>
      <c r="L422" s="390"/>
      <c r="M422" s="390"/>
      <c r="N422" s="390"/>
      <c r="O422" s="390"/>
      <c r="P422" s="390"/>
      <c r="Q422" s="390"/>
      <c r="R422" s="390"/>
      <c r="S422" s="390"/>
      <c r="T422" s="390"/>
      <c r="U422" s="390"/>
      <c r="V422" s="390"/>
      <c r="W422" s="390"/>
      <c r="X422" s="390"/>
      <c r="Y422" s="390"/>
      <c r="Z422" s="390"/>
      <c r="AA422" s="390"/>
      <c r="AB422" s="390"/>
      <c r="AC422" s="390"/>
      <c r="AD422" s="390"/>
      <c r="AE422" s="390"/>
      <c r="AF422" s="390"/>
      <c r="AG422" s="390"/>
      <c r="AH422" s="390"/>
      <c r="AI422" s="390"/>
      <c r="AJ422" s="390"/>
      <c r="AK422" s="390"/>
      <c r="AL422" s="390"/>
      <c r="AM422" s="390"/>
      <c r="AN422" s="390"/>
      <c r="AO422" s="390"/>
      <c r="AP422" s="390"/>
      <c r="AQ422" s="390"/>
      <c r="AR422" s="390"/>
      <c r="AS422" s="390"/>
      <c r="AT422" s="390"/>
      <c r="AU422" s="390"/>
      <c r="AV422" s="390"/>
      <c r="AW422" s="390"/>
      <c r="AX422" s="390"/>
      <c r="AY422" s="390"/>
      <c r="AZ422" s="390"/>
      <c r="BA422" s="390"/>
      <c r="BB422" s="390"/>
      <c r="BC422" s="390"/>
      <c r="BD422" s="390"/>
      <c r="BE422" s="390"/>
      <c r="BF422" s="390"/>
      <c r="BG422" s="390"/>
      <c r="BH422" s="390"/>
      <c r="BI422" s="390"/>
      <c r="BJ422" s="390"/>
      <c r="BK422" s="390"/>
      <c r="BL422" s="390"/>
      <c r="BM422" s="390"/>
      <c r="BN422" s="390"/>
      <c r="BO422" s="390"/>
      <c r="BP422" s="390"/>
      <c r="BQ422" s="390"/>
      <c r="BR422" s="390"/>
      <c r="BS422" s="390"/>
      <c r="BT422" s="390"/>
      <c r="BU422" s="390"/>
      <c r="BV422" s="390"/>
      <c r="BW422" s="390"/>
      <c r="BX422" s="390"/>
      <c r="BY422" s="390"/>
      <c r="BZ422" s="390"/>
      <c r="CA422" s="390"/>
      <c r="CB422" s="390"/>
      <c r="CC422" s="390"/>
      <c r="CD422" s="390"/>
      <c r="CE422" s="390"/>
      <c r="CF422" s="390"/>
      <c r="CG422" s="390"/>
      <c r="CH422" s="390"/>
      <c r="CI422" s="390"/>
      <c r="CJ422" s="390"/>
      <c r="CK422" s="390"/>
      <c r="CL422" s="390"/>
      <c r="CM422" s="390"/>
      <c r="CN422" s="390"/>
      <c r="CO422" s="390"/>
      <c r="CP422" s="390"/>
      <c r="CQ422" s="390"/>
      <c r="CR422" s="390"/>
      <c r="CS422" s="390"/>
      <c r="CT422" s="390"/>
      <c r="CU422" s="390"/>
      <c r="CV422" s="390"/>
      <c r="CW422" s="390"/>
      <c r="CX422" s="390"/>
      <c r="CY422" s="390"/>
      <c r="CZ422" s="390"/>
      <c r="DA422" s="390"/>
      <c r="DB422" s="390"/>
      <c r="DC422" s="390"/>
      <c r="DD422" s="390"/>
      <c r="DE422" s="390"/>
      <c r="DF422" s="390"/>
      <c r="DG422" s="390"/>
      <c r="DH422" s="390"/>
      <c r="DI422" s="390"/>
      <c r="DJ422" s="390"/>
      <c r="DK422" s="390"/>
      <c r="DL422" s="390"/>
      <c r="DM422" s="390"/>
      <c r="DN422" s="390"/>
      <c r="DO422" s="390"/>
      <c r="DP422" s="390"/>
      <c r="DQ422" s="390"/>
      <c r="DR422" s="390"/>
      <c r="DS422" s="390"/>
      <c r="DT422" s="390"/>
      <c r="DU422" s="390"/>
      <c r="DV422" s="390"/>
      <c r="DW422" s="390"/>
      <c r="DX422" s="390"/>
      <c r="DY422" s="390"/>
      <c r="DZ422" s="390"/>
      <c r="EA422" s="390"/>
      <c r="EB422" s="390"/>
      <c r="EC422" s="390"/>
      <c r="ED422" s="390"/>
      <c r="EE422" s="390"/>
      <c r="EF422" s="390"/>
      <c r="EG422" s="390"/>
      <c r="EH422" s="390"/>
      <c r="EI422" s="390"/>
      <c r="EJ422" s="390"/>
      <c r="EK422" s="390"/>
      <c r="EL422" s="390"/>
      <c r="EM422" s="390"/>
      <c r="EN422" s="390"/>
      <c r="EO422" s="390"/>
      <c r="EP422" s="390"/>
      <c r="EQ422" s="390"/>
      <c r="ER422" s="390"/>
      <c r="ES422" s="390"/>
      <c r="ET422" s="390"/>
      <c r="EU422" s="390"/>
      <c r="EV422" s="390"/>
      <c r="EW422" s="390"/>
      <c r="EX422" s="390"/>
      <c r="EY422" s="390"/>
      <c r="EZ422" s="390"/>
      <c r="FA422" s="390"/>
      <c r="FB422" s="390"/>
      <c r="FC422" s="390"/>
      <c r="FD422" s="390"/>
      <c r="FE422" s="390"/>
      <c r="FF422" s="390"/>
      <c r="FG422" s="390"/>
      <c r="FH422" s="390"/>
      <c r="FI422" s="390"/>
      <c r="FJ422" s="390"/>
      <c r="FK422" s="390"/>
      <c r="FL422" s="390"/>
      <c r="FM422" s="390"/>
      <c r="FN422" s="390"/>
      <c r="FO422" s="390"/>
      <c r="FP422" s="390"/>
      <c r="FQ422" s="390"/>
      <c r="FR422" s="390"/>
      <c r="FS422" s="390"/>
      <c r="FT422" s="390"/>
      <c r="FU422" s="390"/>
      <c r="FV422" s="390"/>
      <c r="FW422" s="390"/>
      <c r="FX422" s="390"/>
      <c r="FY422" s="390"/>
      <c r="FZ422" s="390"/>
      <c r="GA422" s="390"/>
      <c r="GB422" s="390"/>
      <c r="GC422" s="390"/>
      <c r="GD422" s="390"/>
      <c r="GE422" s="390"/>
      <c r="GF422" s="390"/>
      <c r="GG422" s="390"/>
      <c r="GH422" s="390"/>
      <c r="GI422" s="390"/>
      <c r="GJ422" s="390"/>
      <c r="GK422" s="390"/>
      <c r="GL422" s="390"/>
      <c r="GM422" s="390"/>
      <c r="GN422" s="390"/>
      <c r="GO422" s="390"/>
      <c r="GP422" s="390"/>
      <c r="GQ422" s="390"/>
      <c r="GR422" s="390"/>
      <c r="GS422" s="390"/>
      <c r="GT422" s="390"/>
      <c r="GU422" s="390"/>
      <c r="GV422" s="390"/>
      <c r="GW422" s="390"/>
      <c r="GX422" s="390"/>
      <c r="GY422" s="390"/>
      <c r="GZ422" s="390"/>
      <c r="HA422" s="390"/>
      <c r="HB422" s="390"/>
      <c r="HC422" s="390"/>
      <c r="HD422" s="390"/>
      <c r="HE422" s="390"/>
      <c r="HF422" s="390"/>
      <c r="HG422" s="390"/>
      <c r="HH422" s="390"/>
      <c r="HI422" s="390"/>
      <c r="HJ422" s="390"/>
      <c r="HK422" s="390"/>
      <c r="HL422" s="390"/>
      <c r="HM422" s="390"/>
      <c r="HN422" s="390"/>
      <c r="HO422" s="390"/>
      <c r="HP422" s="390"/>
      <c r="HQ422" s="390"/>
      <c r="HR422" s="390"/>
      <c r="HS422" s="390"/>
      <c r="HT422" s="390"/>
      <c r="HU422" s="390"/>
      <c r="HV422" s="390"/>
      <c r="HW422" s="390"/>
      <c r="HX422" s="390"/>
      <c r="HY422" s="390"/>
      <c r="HZ422" s="390"/>
      <c r="IA422" s="390"/>
      <c r="IB422" s="390"/>
      <c r="IC422" s="390"/>
      <c r="ID422" s="390"/>
      <c r="IE422" s="390"/>
      <c r="IF422" s="390"/>
      <c r="IG422" s="390"/>
      <c r="IH422" s="390"/>
      <c r="II422" s="390"/>
      <c r="IJ422" s="390"/>
      <c r="IK422" s="390"/>
      <c r="IL422" s="390"/>
      <c r="IM422" s="390"/>
      <c r="IN422" s="390"/>
      <c r="IO422" s="390"/>
      <c r="IP422" s="390"/>
      <c r="IQ422" s="390"/>
      <c r="IR422" s="390"/>
      <c r="IS422" s="390"/>
      <c r="IT422" s="390"/>
      <c r="IU422" s="390"/>
      <c r="IV422" s="390"/>
    </row>
    <row r="423" spans="1:256" x14ac:dyDescent="0.2">
      <c r="A423" s="449"/>
      <c r="B423" s="452"/>
      <c r="C423" s="450"/>
      <c r="D423" s="452"/>
      <c r="E423" s="432">
        <f t="shared" ref="E423:E452" si="33">+B423*D423</f>
        <v>0</v>
      </c>
      <c r="F423" s="435"/>
      <c r="G423" s="438">
        <f t="shared" ref="G423:G452" si="34">E423-F423</f>
        <v>0</v>
      </c>
      <c r="H423" s="446"/>
    </row>
    <row r="424" spans="1:256" x14ac:dyDescent="0.2">
      <c r="A424" s="423"/>
      <c r="B424" s="398"/>
      <c r="C424" s="399"/>
      <c r="D424" s="398"/>
      <c r="E424" s="433">
        <f t="shared" si="33"/>
        <v>0</v>
      </c>
      <c r="F424" s="436"/>
      <c r="G424" s="439">
        <f t="shared" si="34"/>
        <v>0</v>
      </c>
      <c r="H424" s="444"/>
    </row>
    <row r="425" spans="1:256" x14ac:dyDescent="0.2">
      <c r="A425" s="423"/>
      <c r="B425" s="398"/>
      <c r="C425" s="399"/>
      <c r="D425" s="398"/>
      <c r="E425" s="433">
        <f t="shared" si="33"/>
        <v>0</v>
      </c>
      <c r="F425" s="436"/>
      <c r="G425" s="439">
        <f t="shared" si="34"/>
        <v>0</v>
      </c>
      <c r="H425" s="444"/>
    </row>
    <row r="426" spans="1:256" x14ac:dyDescent="0.2">
      <c r="A426" s="423"/>
      <c r="B426" s="398"/>
      <c r="C426" s="399"/>
      <c r="D426" s="398"/>
      <c r="E426" s="433">
        <f t="shared" si="33"/>
        <v>0</v>
      </c>
      <c r="F426" s="436"/>
      <c r="G426" s="439">
        <f t="shared" si="34"/>
        <v>0</v>
      </c>
      <c r="H426" s="444"/>
    </row>
    <row r="427" spans="1:256" x14ac:dyDescent="0.2">
      <c r="A427" s="423"/>
      <c r="B427" s="398"/>
      <c r="C427" s="399"/>
      <c r="D427" s="398"/>
      <c r="E427" s="433">
        <f t="shared" si="33"/>
        <v>0</v>
      </c>
      <c r="F427" s="436"/>
      <c r="G427" s="439">
        <f t="shared" si="34"/>
        <v>0</v>
      </c>
      <c r="H427" s="444"/>
    </row>
    <row r="428" spans="1:256" x14ac:dyDescent="0.2">
      <c r="A428" s="423"/>
      <c r="B428" s="398"/>
      <c r="C428" s="399"/>
      <c r="D428" s="398"/>
      <c r="E428" s="433">
        <f t="shared" si="33"/>
        <v>0</v>
      </c>
      <c r="F428" s="436"/>
      <c r="G428" s="439">
        <f t="shared" si="34"/>
        <v>0</v>
      </c>
      <c r="H428" s="444"/>
    </row>
    <row r="429" spans="1:256" x14ac:dyDescent="0.2">
      <c r="A429" s="423"/>
      <c r="B429" s="398"/>
      <c r="C429" s="399"/>
      <c r="D429" s="398"/>
      <c r="E429" s="433">
        <f t="shared" si="33"/>
        <v>0</v>
      </c>
      <c r="F429" s="436"/>
      <c r="G429" s="439">
        <f t="shared" si="34"/>
        <v>0</v>
      </c>
      <c r="H429" s="444"/>
    </row>
    <row r="430" spans="1:256" x14ac:dyDescent="0.2">
      <c r="A430" s="423"/>
      <c r="B430" s="398"/>
      <c r="C430" s="399"/>
      <c r="D430" s="398"/>
      <c r="E430" s="433">
        <f t="shared" si="33"/>
        <v>0</v>
      </c>
      <c r="F430" s="436"/>
      <c r="G430" s="439">
        <f t="shared" si="34"/>
        <v>0</v>
      </c>
      <c r="H430" s="444"/>
    </row>
    <row r="431" spans="1:256" x14ac:dyDescent="0.2">
      <c r="A431" s="423"/>
      <c r="B431" s="398"/>
      <c r="C431" s="399"/>
      <c r="D431" s="398"/>
      <c r="E431" s="433">
        <f t="shared" si="33"/>
        <v>0</v>
      </c>
      <c r="F431" s="436"/>
      <c r="G431" s="439">
        <f t="shared" si="34"/>
        <v>0</v>
      </c>
      <c r="H431" s="444"/>
    </row>
    <row r="432" spans="1:256" x14ac:dyDescent="0.2">
      <c r="A432" s="423"/>
      <c r="B432" s="398"/>
      <c r="C432" s="399"/>
      <c r="D432" s="398"/>
      <c r="E432" s="433">
        <f t="shared" si="33"/>
        <v>0</v>
      </c>
      <c r="F432" s="436"/>
      <c r="G432" s="439">
        <f t="shared" si="34"/>
        <v>0</v>
      </c>
      <c r="H432" s="444"/>
    </row>
    <row r="433" spans="1:8" x14ac:dyDescent="0.2">
      <c r="A433" s="423"/>
      <c r="B433" s="398"/>
      <c r="C433" s="399"/>
      <c r="D433" s="398"/>
      <c r="E433" s="433">
        <f t="shared" si="33"/>
        <v>0</v>
      </c>
      <c r="F433" s="436"/>
      <c r="G433" s="439">
        <f t="shared" si="34"/>
        <v>0</v>
      </c>
      <c r="H433" s="444"/>
    </row>
    <row r="434" spans="1:8" x14ac:dyDescent="0.2">
      <c r="A434" s="423"/>
      <c r="B434" s="398"/>
      <c r="C434" s="399"/>
      <c r="D434" s="398"/>
      <c r="E434" s="433">
        <f t="shared" si="33"/>
        <v>0</v>
      </c>
      <c r="F434" s="436"/>
      <c r="G434" s="439">
        <f t="shared" si="34"/>
        <v>0</v>
      </c>
      <c r="H434" s="444"/>
    </row>
    <row r="435" spans="1:8" x14ac:dyDescent="0.2">
      <c r="A435" s="423"/>
      <c r="B435" s="398"/>
      <c r="C435" s="399"/>
      <c r="D435" s="398"/>
      <c r="E435" s="433">
        <f t="shared" si="33"/>
        <v>0</v>
      </c>
      <c r="F435" s="436"/>
      <c r="G435" s="439">
        <f t="shared" si="34"/>
        <v>0</v>
      </c>
      <c r="H435" s="444"/>
    </row>
    <row r="436" spans="1:8" x14ac:dyDescent="0.2">
      <c r="A436" s="423"/>
      <c r="B436" s="398"/>
      <c r="C436" s="399"/>
      <c r="D436" s="398"/>
      <c r="E436" s="433">
        <f t="shared" si="33"/>
        <v>0</v>
      </c>
      <c r="F436" s="436"/>
      <c r="G436" s="439">
        <f t="shared" si="34"/>
        <v>0</v>
      </c>
      <c r="H436" s="444"/>
    </row>
    <row r="437" spans="1:8" x14ac:dyDescent="0.2">
      <c r="A437" s="423"/>
      <c r="B437" s="398"/>
      <c r="C437" s="399"/>
      <c r="D437" s="398"/>
      <c r="E437" s="433">
        <f t="shared" si="33"/>
        <v>0</v>
      </c>
      <c r="F437" s="436"/>
      <c r="G437" s="439">
        <f t="shared" si="34"/>
        <v>0</v>
      </c>
      <c r="H437" s="444"/>
    </row>
    <row r="438" spans="1:8" x14ac:dyDescent="0.2">
      <c r="A438" s="423"/>
      <c r="B438" s="398"/>
      <c r="C438" s="399"/>
      <c r="D438" s="398"/>
      <c r="E438" s="433">
        <f t="shared" si="33"/>
        <v>0</v>
      </c>
      <c r="F438" s="436"/>
      <c r="G438" s="439">
        <f t="shared" si="34"/>
        <v>0</v>
      </c>
      <c r="H438" s="444"/>
    </row>
    <row r="439" spans="1:8" x14ac:dyDescent="0.2">
      <c r="A439" s="423"/>
      <c r="B439" s="398"/>
      <c r="C439" s="399"/>
      <c r="D439" s="398"/>
      <c r="E439" s="433">
        <f t="shared" si="33"/>
        <v>0</v>
      </c>
      <c r="F439" s="436"/>
      <c r="G439" s="439">
        <f t="shared" si="34"/>
        <v>0</v>
      </c>
      <c r="H439" s="444"/>
    </row>
    <row r="440" spans="1:8" x14ac:dyDescent="0.2">
      <c r="A440" s="423"/>
      <c r="B440" s="398"/>
      <c r="C440" s="399"/>
      <c r="D440" s="398"/>
      <c r="E440" s="433">
        <f t="shared" si="33"/>
        <v>0</v>
      </c>
      <c r="F440" s="436"/>
      <c r="G440" s="439">
        <f t="shared" si="34"/>
        <v>0</v>
      </c>
      <c r="H440" s="444"/>
    </row>
    <row r="441" spans="1:8" x14ac:dyDescent="0.2">
      <c r="A441" s="423"/>
      <c r="B441" s="398"/>
      <c r="C441" s="399"/>
      <c r="D441" s="398"/>
      <c r="E441" s="433">
        <f t="shared" si="33"/>
        <v>0</v>
      </c>
      <c r="F441" s="436"/>
      <c r="G441" s="439">
        <f t="shared" si="34"/>
        <v>0</v>
      </c>
      <c r="H441" s="444"/>
    </row>
    <row r="442" spans="1:8" x14ac:dyDescent="0.2">
      <c r="A442" s="423"/>
      <c r="B442" s="398"/>
      <c r="C442" s="399"/>
      <c r="D442" s="398"/>
      <c r="E442" s="433">
        <f t="shared" si="33"/>
        <v>0</v>
      </c>
      <c r="F442" s="436"/>
      <c r="G442" s="439">
        <f t="shared" si="34"/>
        <v>0</v>
      </c>
      <c r="H442" s="444"/>
    </row>
    <row r="443" spans="1:8" x14ac:dyDescent="0.2">
      <c r="A443" s="423"/>
      <c r="B443" s="398"/>
      <c r="C443" s="399"/>
      <c r="D443" s="398"/>
      <c r="E443" s="433">
        <f t="shared" si="33"/>
        <v>0</v>
      </c>
      <c r="F443" s="436"/>
      <c r="G443" s="439">
        <f t="shared" si="34"/>
        <v>0</v>
      </c>
      <c r="H443" s="444"/>
    </row>
    <row r="444" spans="1:8" x14ac:dyDescent="0.2">
      <c r="A444" s="423"/>
      <c r="B444" s="398"/>
      <c r="C444" s="399"/>
      <c r="D444" s="398"/>
      <c r="E444" s="433">
        <f t="shared" si="33"/>
        <v>0</v>
      </c>
      <c r="F444" s="436"/>
      <c r="G444" s="439">
        <f t="shared" si="34"/>
        <v>0</v>
      </c>
      <c r="H444" s="444"/>
    </row>
    <row r="445" spans="1:8" x14ac:dyDescent="0.2">
      <c r="A445" s="423"/>
      <c r="B445" s="398"/>
      <c r="C445" s="399"/>
      <c r="D445" s="398"/>
      <c r="E445" s="433">
        <f t="shared" si="33"/>
        <v>0</v>
      </c>
      <c r="F445" s="436"/>
      <c r="G445" s="439">
        <f t="shared" si="34"/>
        <v>0</v>
      </c>
      <c r="H445" s="444"/>
    </row>
    <row r="446" spans="1:8" x14ac:dyDescent="0.2">
      <c r="A446" s="423"/>
      <c r="B446" s="398"/>
      <c r="C446" s="399"/>
      <c r="D446" s="398"/>
      <c r="E446" s="433">
        <f t="shared" si="33"/>
        <v>0</v>
      </c>
      <c r="F446" s="436"/>
      <c r="G446" s="439">
        <f t="shared" si="34"/>
        <v>0</v>
      </c>
      <c r="H446" s="444"/>
    </row>
    <row r="447" spans="1:8" x14ac:dyDescent="0.2">
      <c r="A447" s="423"/>
      <c r="B447" s="398"/>
      <c r="C447" s="399"/>
      <c r="D447" s="398"/>
      <c r="E447" s="433">
        <f t="shared" si="33"/>
        <v>0</v>
      </c>
      <c r="F447" s="436"/>
      <c r="G447" s="439">
        <f t="shared" si="34"/>
        <v>0</v>
      </c>
      <c r="H447" s="444"/>
    </row>
    <row r="448" spans="1:8" x14ac:dyDescent="0.2">
      <c r="A448" s="423"/>
      <c r="B448" s="398"/>
      <c r="C448" s="399"/>
      <c r="D448" s="398"/>
      <c r="E448" s="433">
        <f t="shared" si="33"/>
        <v>0</v>
      </c>
      <c r="F448" s="436"/>
      <c r="G448" s="439">
        <f t="shared" si="34"/>
        <v>0</v>
      </c>
      <c r="H448" s="444"/>
    </row>
    <row r="449" spans="1:256" x14ac:dyDescent="0.2">
      <c r="A449" s="423"/>
      <c r="B449" s="398"/>
      <c r="C449" s="399"/>
      <c r="D449" s="398"/>
      <c r="E449" s="433">
        <f t="shared" si="33"/>
        <v>0</v>
      </c>
      <c r="F449" s="436"/>
      <c r="G449" s="439">
        <f t="shared" si="34"/>
        <v>0</v>
      </c>
      <c r="H449" s="444"/>
    </row>
    <row r="450" spans="1:256" x14ac:dyDescent="0.2">
      <c r="A450" s="423"/>
      <c r="B450" s="398"/>
      <c r="C450" s="399"/>
      <c r="D450" s="398"/>
      <c r="E450" s="433">
        <f t="shared" si="33"/>
        <v>0</v>
      </c>
      <c r="F450" s="436"/>
      <c r="G450" s="439">
        <f t="shared" si="34"/>
        <v>0</v>
      </c>
      <c r="H450" s="444"/>
    </row>
    <row r="451" spans="1:256" x14ac:dyDescent="0.2">
      <c r="A451" s="423"/>
      <c r="B451" s="398"/>
      <c r="C451" s="399"/>
      <c r="D451" s="398"/>
      <c r="E451" s="433">
        <f t="shared" si="33"/>
        <v>0</v>
      </c>
      <c r="F451" s="436"/>
      <c r="G451" s="439">
        <f t="shared" si="34"/>
        <v>0</v>
      </c>
      <c r="H451" s="444"/>
    </row>
    <row r="452" spans="1:256" x14ac:dyDescent="0.2">
      <c r="A452" s="423"/>
      <c r="B452" s="398"/>
      <c r="C452" s="399"/>
      <c r="D452" s="398"/>
      <c r="E452" s="433">
        <f t="shared" si="33"/>
        <v>0</v>
      </c>
      <c r="F452" s="436"/>
      <c r="G452" s="439">
        <f t="shared" si="34"/>
        <v>0</v>
      </c>
      <c r="H452" s="444"/>
    </row>
    <row r="453" spans="1:256" ht="15" customHeight="1" x14ac:dyDescent="0.2">
      <c r="A453" s="676" t="s">
        <v>146</v>
      </c>
      <c r="B453" s="676"/>
      <c r="C453" s="676"/>
      <c r="D453" s="676"/>
      <c r="E453" s="441">
        <f>SUM(E423:E452)</f>
        <v>0</v>
      </c>
      <c r="F453" s="441">
        <f>SUM(F423:F452)</f>
        <v>0</v>
      </c>
      <c r="G453" s="441">
        <f>SUM(G423:G452)</f>
        <v>0</v>
      </c>
      <c r="H453" s="448"/>
      <c r="I453" s="390"/>
      <c r="J453" s="390"/>
      <c r="K453" s="390"/>
      <c r="L453" s="390"/>
      <c r="M453" s="390"/>
      <c r="N453" s="390"/>
      <c r="O453" s="390"/>
      <c r="P453" s="390"/>
      <c r="Q453" s="390"/>
      <c r="R453" s="390"/>
      <c r="S453" s="390"/>
      <c r="T453" s="390"/>
      <c r="U453" s="390"/>
      <c r="V453" s="390"/>
      <c r="W453" s="390"/>
      <c r="X453" s="390"/>
      <c r="Y453" s="390"/>
      <c r="Z453" s="390"/>
      <c r="AA453" s="390"/>
      <c r="AB453" s="390"/>
      <c r="AC453" s="390"/>
      <c r="AD453" s="390"/>
      <c r="AE453" s="390"/>
      <c r="AF453" s="390"/>
      <c r="AG453" s="390"/>
      <c r="AH453" s="390"/>
      <c r="AI453" s="390"/>
      <c r="AJ453" s="390"/>
      <c r="AK453" s="390"/>
      <c r="AL453" s="390"/>
      <c r="AM453" s="390"/>
      <c r="AN453" s="390"/>
      <c r="AO453" s="390"/>
      <c r="AP453" s="390"/>
      <c r="AQ453" s="390"/>
      <c r="AR453" s="390"/>
      <c r="AS453" s="390"/>
      <c r="AT453" s="390"/>
      <c r="AU453" s="390"/>
      <c r="AV453" s="390"/>
      <c r="AW453" s="390"/>
      <c r="AX453" s="390"/>
      <c r="AY453" s="390"/>
      <c r="AZ453" s="390"/>
      <c r="BA453" s="390"/>
      <c r="BB453" s="390"/>
      <c r="BC453" s="390"/>
      <c r="BD453" s="390"/>
      <c r="BE453" s="390"/>
      <c r="BF453" s="390"/>
      <c r="BG453" s="390"/>
      <c r="BH453" s="390"/>
      <c r="BI453" s="390"/>
      <c r="BJ453" s="390"/>
      <c r="BK453" s="390"/>
      <c r="BL453" s="390"/>
      <c r="BM453" s="390"/>
      <c r="BN453" s="390"/>
      <c r="BO453" s="390"/>
      <c r="BP453" s="390"/>
      <c r="BQ453" s="390"/>
      <c r="BR453" s="390"/>
      <c r="BS453" s="390"/>
      <c r="BT453" s="390"/>
      <c r="BU453" s="390"/>
      <c r="BV453" s="390"/>
      <c r="BW453" s="390"/>
      <c r="BX453" s="390"/>
      <c r="BY453" s="390"/>
      <c r="BZ453" s="390"/>
      <c r="CA453" s="390"/>
      <c r="CB453" s="390"/>
      <c r="CC453" s="390"/>
      <c r="CD453" s="390"/>
      <c r="CE453" s="390"/>
      <c r="CF453" s="390"/>
      <c r="CG453" s="390"/>
      <c r="CH453" s="390"/>
      <c r="CI453" s="390"/>
      <c r="CJ453" s="390"/>
      <c r="CK453" s="390"/>
      <c r="CL453" s="390"/>
      <c r="CM453" s="390"/>
      <c r="CN453" s="390"/>
      <c r="CO453" s="390"/>
      <c r="CP453" s="390"/>
      <c r="CQ453" s="390"/>
      <c r="CR453" s="390"/>
      <c r="CS453" s="390"/>
      <c r="CT453" s="390"/>
      <c r="CU453" s="390"/>
      <c r="CV453" s="390"/>
      <c r="CW453" s="390"/>
      <c r="CX453" s="390"/>
      <c r="CY453" s="390"/>
      <c r="CZ453" s="390"/>
      <c r="DA453" s="390"/>
      <c r="DB453" s="390"/>
      <c r="DC453" s="390"/>
      <c r="DD453" s="390"/>
      <c r="DE453" s="390"/>
      <c r="DF453" s="390"/>
      <c r="DG453" s="390"/>
      <c r="DH453" s="390"/>
      <c r="DI453" s="390"/>
      <c r="DJ453" s="390"/>
      <c r="DK453" s="390"/>
      <c r="DL453" s="390"/>
      <c r="DM453" s="390"/>
      <c r="DN453" s="390"/>
      <c r="DO453" s="390"/>
      <c r="DP453" s="390"/>
      <c r="DQ453" s="390"/>
      <c r="DR453" s="390"/>
      <c r="DS453" s="390"/>
      <c r="DT453" s="390"/>
      <c r="DU453" s="390"/>
      <c r="DV453" s="390"/>
      <c r="DW453" s="390"/>
      <c r="DX453" s="390"/>
      <c r="DY453" s="390"/>
      <c r="DZ453" s="390"/>
      <c r="EA453" s="390"/>
      <c r="EB453" s="390"/>
      <c r="EC453" s="390"/>
      <c r="ED453" s="390"/>
      <c r="EE453" s="390"/>
      <c r="EF453" s="390"/>
      <c r="EG453" s="390"/>
      <c r="EH453" s="390"/>
      <c r="EI453" s="390"/>
      <c r="EJ453" s="390"/>
      <c r="EK453" s="390"/>
      <c r="EL453" s="390"/>
      <c r="EM453" s="390"/>
      <c r="EN453" s="390"/>
      <c r="EO453" s="390"/>
      <c r="EP453" s="390"/>
      <c r="EQ453" s="390"/>
      <c r="ER453" s="390"/>
      <c r="ES453" s="390"/>
      <c r="ET453" s="390"/>
      <c r="EU453" s="390"/>
      <c r="EV453" s="390"/>
      <c r="EW453" s="390"/>
      <c r="EX453" s="390"/>
      <c r="EY453" s="390"/>
      <c r="EZ453" s="390"/>
      <c r="FA453" s="390"/>
      <c r="FB453" s="390"/>
      <c r="FC453" s="390"/>
      <c r="FD453" s="390"/>
      <c r="FE453" s="390"/>
      <c r="FF453" s="390"/>
      <c r="FG453" s="390"/>
      <c r="FH453" s="390"/>
      <c r="FI453" s="390"/>
      <c r="FJ453" s="390"/>
      <c r="FK453" s="390"/>
      <c r="FL453" s="390"/>
      <c r="FM453" s="390"/>
      <c r="FN453" s="390"/>
      <c r="FO453" s="390"/>
      <c r="FP453" s="390"/>
      <c r="FQ453" s="390"/>
      <c r="FR453" s="390"/>
      <c r="FS453" s="390"/>
      <c r="FT453" s="390"/>
      <c r="FU453" s="390"/>
      <c r="FV453" s="390"/>
      <c r="FW453" s="390"/>
      <c r="FX453" s="390"/>
      <c r="FY453" s="390"/>
      <c r="FZ453" s="390"/>
      <c r="GA453" s="390"/>
      <c r="GB453" s="390"/>
      <c r="GC453" s="390"/>
      <c r="GD453" s="390"/>
      <c r="GE453" s="390"/>
      <c r="GF453" s="390"/>
      <c r="GG453" s="390"/>
      <c r="GH453" s="390"/>
      <c r="GI453" s="390"/>
      <c r="GJ453" s="390"/>
      <c r="GK453" s="390"/>
      <c r="GL453" s="390"/>
      <c r="GM453" s="390"/>
      <c r="GN453" s="390"/>
      <c r="GO453" s="390"/>
      <c r="GP453" s="390"/>
      <c r="GQ453" s="390"/>
      <c r="GR453" s="390"/>
      <c r="GS453" s="390"/>
      <c r="GT453" s="390"/>
      <c r="GU453" s="390"/>
      <c r="GV453" s="390"/>
      <c r="GW453" s="390"/>
      <c r="GX453" s="390"/>
      <c r="GY453" s="390"/>
      <c r="GZ453" s="390"/>
      <c r="HA453" s="390"/>
      <c r="HB453" s="390"/>
      <c r="HC453" s="390"/>
      <c r="HD453" s="390"/>
      <c r="HE453" s="390"/>
      <c r="HF453" s="390"/>
      <c r="HG453" s="390"/>
      <c r="HH453" s="390"/>
      <c r="HI453" s="390"/>
      <c r="HJ453" s="390"/>
      <c r="HK453" s="390"/>
      <c r="HL453" s="390"/>
      <c r="HM453" s="390"/>
      <c r="HN453" s="390"/>
      <c r="HO453" s="390"/>
      <c r="HP453" s="390"/>
      <c r="HQ453" s="390"/>
      <c r="HR453" s="390"/>
      <c r="HS453" s="390"/>
      <c r="HT453" s="390"/>
      <c r="HU453" s="390"/>
      <c r="HV453" s="390"/>
      <c r="HW453" s="390"/>
      <c r="HX453" s="390"/>
      <c r="HY453" s="390"/>
      <c r="HZ453" s="390"/>
      <c r="IA453" s="390"/>
      <c r="IB453" s="390"/>
      <c r="IC453" s="390"/>
      <c r="ID453" s="390"/>
      <c r="IE453" s="390"/>
      <c r="IF453" s="390"/>
      <c r="IG453" s="390"/>
      <c r="IH453" s="390"/>
      <c r="II453" s="390"/>
      <c r="IJ453" s="390"/>
      <c r="IK453" s="390"/>
      <c r="IL453" s="390"/>
      <c r="IM453" s="390"/>
      <c r="IN453" s="390"/>
      <c r="IO453" s="390"/>
      <c r="IP453" s="390"/>
      <c r="IQ453" s="390"/>
      <c r="IR453" s="390"/>
      <c r="IS453" s="390"/>
      <c r="IT453" s="390"/>
      <c r="IU453" s="390"/>
      <c r="IV453" s="390"/>
    </row>
    <row r="454" spans="1:256" x14ac:dyDescent="0.2">
      <c r="A454" s="387" t="s">
        <v>160</v>
      </c>
      <c r="B454" s="387"/>
      <c r="C454" s="388"/>
      <c r="D454" s="387"/>
      <c r="E454" s="400"/>
      <c r="F454" s="400"/>
      <c r="G454" s="394"/>
      <c r="H454" s="389"/>
      <c r="I454" s="390"/>
      <c r="J454" s="390"/>
      <c r="K454" s="390"/>
      <c r="L454" s="390"/>
      <c r="M454" s="390"/>
      <c r="N454" s="390"/>
      <c r="O454" s="390"/>
      <c r="P454" s="390"/>
      <c r="Q454" s="390"/>
      <c r="R454" s="390"/>
      <c r="S454" s="390"/>
      <c r="T454" s="390"/>
      <c r="U454" s="390"/>
      <c r="V454" s="390"/>
      <c r="W454" s="390"/>
      <c r="X454" s="390"/>
      <c r="Y454" s="390"/>
      <c r="Z454" s="390"/>
      <c r="AA454" s="390"/>
      <c r="AB454" s="390"/>
      <c r="AC454" s="390"/>
      <c r="AD454" s="390"/>
      <c r="AE454" s="390"/>
      <c r="AF454" s="390"/>
      <c r="AG454" s="390"/>
      <c r="AH454" s="390"/>
      <c r="AI454" s="390"/>
      <c r="AJ454" s="390"/>
      <c r="AK454" s="390"/>
      <c r="AL454" s="390"/>
      <c r="AM454" s="390"/>
      <c r="AN454" s="390"/>
      <c r="AO454" s="390"/>
      <c r="AP454" s="390"/>
      <c r="AQ454" s="390"/>
      <c r="AR454" s="390"/>
      <c r="AS454" s="390"/>
      <c r="AT454" s="390"/>
      <c r="AU454" s="390"/>
      <c r="AV454" s="390"/>
      <c r="AW454" s="390"/>
      <c r="AX454" s="390"/>
      <c r="AY454" s="390"/>
      <c r="AZ454" s="390"/>
      <c r="BA454" s="390"/>
      <c r="BB454" s="390"/>
      <c r="BC454" s="390"/>
      <c r="BD454" s="390"/>
      <c r="BE454" s="390"/>
      <c r="BF454" s="390"/>
      <c r="BG454" s="390"/>
      <c r="BH454" s="390"/>
      <c r="BI454" s="390"/>
      <c r="BJ454" s="390"/>
      <c r="BK454" s="390"/>
      <c r="BL454" s="390"/>
      <c r="BM454" s="390"/>
      <c r="BN454" s="390"/>
      <c r="BO454" s="390"/>
      <c r="BP454" s="390"/>
      <c r="BQ454" s="390"/>
      <c r="BR454" s="390"/>
      <c r="BS454" s="390"/>
      <c r="BT454" s="390"/>
      <c r="BU454" s="390"/>
      <c r="BV454" s="390"/>
      <c r="BW454" s="390"/>
      <c r="BX454" s="390"/>
      <c r="BY454" s="390"/>
      <c r="BZ454" s="390"/>
      <c r="CA454" s="390"/>
      <c r="CB454" s="390"/>
      <c r="CC454" s="390"/>
      <c r="CD454" s="390"/>
      <c r="CE454" s="390"/>
      <c r="CF454" s="390"/>
      <c r="CG454" s="390"/>
      <c r="CH454" s="390"/>
      <c r="CI454" s="390"/>
      <c r="CJ454" s="390"/>
      <c r="CK454" s="390"/>
      <c r="CL454" s="390"/>
      <c r="CM454" s="390"/>
      <c r="CN454" s="390"/>
      <c r="CO454" s="390"/>
      <c r="CP454" s="390"/>
      <c r="CQ454" s="390"/>
      <c r="CR454" s="390"/>
      <c r="CS454" s="390"/>
      <c r="CT454" s="390"/>
      <c r="CU454" s="390"/>
      <c r="CV454" s="390"/>
      <c r="CW454" s="390"/>
      <c r="CX454" s="390"/>
      <c r="CY454" s="390"/>
      <c r="CZ454" s="390"/>
      <c r="DA454" s="390"/>
      <c r="DB454" s="390"/>
      <c r="DC454" s="390"/>
      <c r="DD454" s="390"/>
      <c r="DE454" s="390"/>
      <c r="DF454" s="390"/>
      <c r="DG454" s="390"/>
      <c r="DH454" s="390"/>
      <c r="DI454" s="390"/>
      <c r="DJ454" s="390"/>
      <c r="DK454" s="390"/>
      <c r="DL454" s="390"/>
      <c r="DM454" s="390"/>
      <c r="DN454" s="390"/>
      <c r="DO454" s="390"/>
      <c r="DP454" s="390"/>
      <c r="DQ454" s="390"/>
      <c r="DR454" s="390"/>
      <c r="DS454" s="390"/>
      <c r="DT454" s="390"/>
      <c r="DU454" s="390"/>
      <c r="DV454" s="390"/>
      <c r="DW454" s="390"/>
      <c r="DX454" s="390"/>
      <c r="DY454" s="390"/>
      <c r="DZ454" s="390"/>
      <c r="EA454" s="390"/>
      <c r="EB454" s="390"/>
      <c r="EC454" s="390"/>
      <c r="ED454" s="390"/>
      <c r="EE454" s="390"/>
      <c r="EF454" s="390"/>
      <c r="EG454" s="390"/>
      <c r="EH454" s="390"/>
      <c r="EI454" s="390"/>
      <c r="EJ454" s="390"/>
      <c r="EK454" s="390"/>
      <c r="EL454" s="390"/>
      <c r="EM454" s="390"/>
      <c r="EN454" s="390"/>
      <c r="EO454" s="390"/>
      <c r="EP454" s="390"/>
      <c r="EQ454" s="390"/>
      <c r="ER454" s="390"/>
      <c r="ES454" s="390"/>
      <c r="ET454" s="390"/>
      <c r="EU454" s="390"/>
      <c r="EV454" s="390"/>
      <c r="EW454" s="390"/>
      <c r="EX454" s="390"/>
      <c r="EY454" s="390"/>
      <c r="EZ454" s="390"/>
      <c r="FA454" s="390"/>
      <c r="FB454" s="390"/>
      <c r="FC454" s="390"/>
      <c r="FD454" s="390"/>
      <c r="FE454" s="390"/>
      <c r="FF454" s="390"/>
      <c r="FG454" s="390"/>
      <c r="FH454" s="390"/>
      <c r="FI454" s="390"/>
      <c r="FJ454" s="390"/>
      <c r="FK454" s="390"/>
      <c r="FL454" s="390"/>
      <c r="FM454" s="390"/>
      <c r="FN454" s="390"/>
      <c r="FO454" s="390"/>
      <c r="FP454" s="390"/>
      <c r="FQ454" s="390"/>
      <c r="FR454" s="390"/>
      <c r="FS454" s="390"/>
      <c r="FT454" s="390"/>
      <c r="FU454" s="390"/>
      <c r="FV454" s="390"/>
      <c r="FW454" s="390"/>
      <c r="FX454" s="390"/>
      <c r="FY454" s="390"/>
      <c r="FZ454" s="390"/>
      <c r="GA454" s="390"/>
      <c r="GB454" s="390"/>
      <c r="GC454" s="390"/>
      <c r="GD454" s="390"/>
      <c r="GE454" s="390"/>
      <c r="GF454" s="390"/>
      <c r="GG454" s="390"/>
      <c r="GH454" s="390"/>
      <c r="GI454" s="390"/>
      <c r="GJ454" s="390"/>
      <c r="GK454" s="390"/>
      <c r="GL454" s="390"/>
      <c r="GM454" s="390"/>
      <c r="GN454" s="390"/>
      <c r="GO454" s="390"/>
      <c r="GP454" s="390"/>
      <c r="GQ454" s="390"/>
      <c r="GR454" s="390"/>
      <c r="GS454" s="390"/>
      <c r="GT454" s="390"/>
      <c r="GU454" s="390"/>
      <c r="GV454" s="390"/>
      <c r="GW454" s="390"/>
      <c r="GX454" s="390"/>
      <c r="GY454" s="390"/>
      <c r="GZ454" s="390"/>
      <c r="HA454" s="390"/>
      <c r="HB454" s="390"/>
      <c r="HC454" s="390"/>
      <c r="HD454" s="390"/>
      <c r="HE454" s="390"/>
      <c r="HF454" s="390"/>
      <c r="HG454" s="390"/>
      <c r="HH454" s="390"/>
      <c r="HI454" s="390"/>
      <c r="HJ454" s="390"/>
      <c r="HK454" s="390"/>
      <c r="HL454" s="390"/>
      <c r="HM454" s="390"/>
      <c r="HN454" s="390"/>
      <c r="HO454" s="390"/>
      <c r="HP454" s="390"/>
      <c r="HQ454" s="390"/>
      <c r="HR454" s="390"/>
      <c r="HS454" s="390"/>
      <c r="HT454" s="390"/>
      <c r="HU454" s="390"/>
      <c r="HV454" s="390"/>
      <c r="HW454" s="390"/>
      <c r="HX454" s="390"/>
      <c r="HY454" s="390"/>
      <c r="HZ454" s="390"/>
      <c r="IA454" s="390"/>
      <c r="IB454" s="390"/>
      <c r="IC454" s="390"/>
      <c r="ID454" s="390"/>
      <c r="IE454" s="390"/>
      <c r="IF454" s="390"/>
      <c r="IG454" s="390"/>
      <c r="IH454" s="390"/>
      <c r="II454" s="390"/>
      <c r="IJ454" s="390"/>
      <c r="IK454" s="390"/>
      <c r="IL454" s="390"/>
      <c r="IM454" s="390"/>
      <c r="IN454" s="390"/>
      <c r="IO454" s="390"/>
      <c r="IP454" s="390"/>
      <c r="IQ454" s="390"/>
      <c r="IR454" s="390"/>
      <c r="IS454" s="390"/>
      <c r="IT454" s="390"/>
      <c r="IU454" s="390"/>
      <c r="IV454" s="390"/>
    </row>
    <row r="455" spans="1:256" x14ac:dyDescent="0.2">
      <c r="A455" s="449"/>
      <c r="B455" s="452"/>
      <c r="C455" s="450"/>
      <c r="D455" s="452"/>
      <c r="E455" s="432">
        <f t="shared" ref="E455:E485" si="35">+B455*D455</f>
        <v>0</v>
      </c>
      <c r="F455" s="435"/>
      <c r="G455" s="438">
        <f t="shared" ref="G455:G485" si="36">E455-F455</f>
        <v>0</v>
      </c>
      <c r="H455" s="446"/>
    </row>
    <row r="456" spans="1:256" x14ac:dyDescent="0.2">
      <c r="A456" s="423"/>
      <c r="B456" s="398"/>
      <c r="C456" s="399"/>
      <c r="D456" s="398"/>
      <c r="E456" s="433">
        <f t="shared" si="35"/>
        <v>0</v>
      </c>
      <c r="F456" s="436"/>
      <c r="G456" s="439">
        <f t="shared" si="36"/>
        <v>0</v>
      </c>
      <c r="H456" s="444"/>
    </row>
    <row r="457" spans="1:256" x14ac:dyDescent="0.2">
      <c r="A457" s="423"/>
      <c r="B457" s="398"/>
      <c r="C457" s="399"/>
      <c r="D457" s="398"/>
      <c r="E457" s="433">
        <f t="shared" si="35"/>
        <v>0</v>
      </c>
      <c r="F457" s="436"/>
      <c r="G457" s="439">
        <f t="shared" si="36"/>
        <v>0</v>
      </c>
      <c r="H457" s="444"/>
    </row>
    <row r="458" spans="1:256" x14ac:dyDescent="0.2">
      <c r="A458" s="423"/>
      <c r="B458" s="398"/>
      <c r="C458" s="399"/>
      <c r="D458" s="398"/>
      <c r="E458" s="433">
        <f t="shared" si="35"/>
        <v>0</v>
      </c>
      <c r="F458" s="436"/>
      <c r="G458" s="439">
        <f t="shared" si="36"/>
        <v>0</v>
      </c>
      <c r="H458" s="444"/>
    </row>
    <row r="459" spans="1:256" x14ac:dyDescent="0.2">
      <c r="A459" s="423"/>
      <c r="B459" s="398"/>
      <c r="C459" s="399"/>
      <c r="D459" s="398"/>
      <c r="E459" s="433">
        <f t="shared" si="35"/>
        <v>0</v>
      </c>
      <c r="F459" s="436"/>
      <c r="G459" s="439">
        <f t="shared" si="36"/>
        <v>0</v>
      </c>
      <c r="H459" s="444"/>
    </row>
    <row r="460" spans="1:256" x14ac:dyDescent="0.2">
      <c r="A460" s="423"/>
      <c r="B460" s="398"/>
      <c r="C460" s="399"/>
      <c r="D460" s="398"/>
      <c r="E460" s="433">
        <f t="shared" si="35"/>
        <v>0</v>
      </c>
      <c r="F460" s="436"/>
      <c r="G460" s="439">
        <f t="shared" si="36"/>
        <v>0</v>
      </c>
      <c r="H460" s="444"/>
    </row>
    <row r="461" spans="1:256" x14ac:dyDescent="0.2">
      <c r="A461" s="423"/>
      <c r="B461" s="398"/>
      <c r="C461" s="399"/>
      <c r="D461" s="398"/>
      <c r="E461" s="433">
        <f t="shared" si="35"/>
        <v>0</v>
      </c>
      <c r="F461" s="436"/>
      <c r="G461" s="439">
        <f t="shared" si="36"/>
        <v>0</v>
      </c>
      <c r="H461" s="444"/>
    </row>
    <row r="462" spans="1:256" x14ac:dyDescent="0.2">
      <c r="A462" s="423"/>
      <c r="B462" s="398"/>
      <c r="C462" s="399"/>
      <c r="D462" s="398"/>
      <c r="E462" s="433">
        <f t="shared" si="35"/>
        <v>0</v>
      </c>
      <c r="F462" s="436"/>
      <c r="G462" s="439">
        <f t="shared" si="36"/>
        <v>0</v>
      </c>
      <c r="H462" s="444"/>
    </row>
    <row r="463" spans="1:256" x14ac:dyDescent="0.2">
      <c r="A463" s="423"/>
      <c r="B463" s="398"/>
      <c r="C463" s="399"/>
      <c r="D463" s="398"/>
      <c r="E463" s="433">
        <f t="shared" si="35"/>
        <v>0</v>
      </c>
      <c r="F463" s="436"/>
      <c r="G463" s="439">
        <f t="shared" si="36"/>
        <v>0</v>
      </c>
      <c r="H463" s="444"/>
    </row>
    <row r="464" spans="1:256" x14ac:dyDescent="0.2">
      <c r="A464" s="423"/>
      <c r="B464" s="398"/>
      <c r="C464" s="399"/>
      <c r="D464" s="398"/>
      <c r="E464" s="433">
        <f t="shared" si="35"/>
        <v>0</v>
      </c>
      <c r="F464" s="436"/>
      <c r="G464" s="439">
        <f t="shared" si="36"/>
        <v>0</v>
      </c>
      <c r="H464" s="444"/>
    </row>
    <row r="465" spans="1:8" x14ac:dyDescent="0.2">
      <c r="A465" s="423"/>
      <c r="B465" s="398"/>
      <c r="C465" s="399"/>
      <c r="D465" s="398"/>
      <c r="E465" s="433">
        <f t="shared" si="35"/>
        <v>0</v>
      </c>
      <c r="F465" s="436"/>
      <c r="G465" s="439">
        <f t="shared" si="36"/>
        <v>0</v>
      </c>
      <c r="H465" s="444"/>
    </row>
    <row r="466" spans="1:8" x14ac:dyDescent="0.2">
      <c r="A466" s="423"/>
      <c r="B466" s="398"/>
      <c r="C466" s="399"/>
      <c r="D466" s="398"/>
      <c r="E466" s="433">
        <f t="shared" si="35"/>
        <v>0</v>
      </c>
      <c r="F466" s="436"/>
      <c r="G466" s="439">
        <f t="shared" si="36"/>
        <v>0</v>
      </c>
      <c r="H466" s="444"/>
    </row>
    <row r="467" spans="1:8" x14ac:dyDescent="0.2">
      <c r="A467" s="423"/>
      <c r="B467" s="398"/>
      <c r="C467" s="399"/>
      <c r="D467" s="398"/>
      <c r="E467" s="433">
        <f t="shared" si="35"/>
        <v>0</v>
      </c>
      <c r="F467" s="436"/>
      <c r="G467" s="439">
        <f t="shared" si="36"/>
        <v>0</v>
      </c>
      <c r="H467" s="444"/>
    </row>
    <row r="468" spans="1:8" x14ac:dyDescent="0.2">
      <c r="A468" s="423"/>
      <c r="B468" s="398"/>
      <c r="C468" s="399"/>
      <c r="D468" s="398"/>
      <c r="E468" s="433">
        <f t="shared" si="35"/>
        <v>0</v>
      </c>
      <c r="F468" s="436"/>
      <c r="G468" s="439">
        <f t="shared" si="36"/>
        <v>0</v>
      </c>
      <c r="H468" s="444"/>
    </row>
    <row r="469" spans="1:8" x14ac:dyDescent="0.2">
      <c r="A469" s="423"/>
      <c r="B469" s="398"/>
      <c r="C469" s="399"/>
      <c r="D469" s="398"/>
      <c r="E469" s="433">
        <f t="shared" si="35"/>
        <v>0</v>
      </c>
      <c r="F469" s="436"/>
      <c r="G469" s="439">
        <f t="shared" si="36"/>
        <v>0</v>
      </c>
      <c r="H469" s="444"/>
    </row>
    <row r="470" spans="1:8" x14ac:dyDescent="0.2">
      <c r="A470" s="423"/>
      <c r="B470" s="398"/>
      <c r="C470" s="399"/>
      <c r="D470" s="398"/>
      <c r="E470" s="433">
        <f t="shared" si="35"/>
        <v>0</v>
      </c>
      <c r="F470" s="436"/>
      <c r="G470" s="439">
        <f t="shared" si="36"/>
        <v>0</v>
      </c>
      <c r="H470" s="444"/>
    </row>
    <row r="471" spans="1:8" x14ac:dyDescent="0.2">
      <c r="A471" s="423"/>
      <c r="B471" s="398"/>
      <c r="C471" s="399"/>
      <c r="D471" s="398"/>
      <c r="E471" s="433">
        <f t="shared" si="35"/>
        <v>0</v>
      </c>
      <c r="F471" s="436"/>
      <c r="G471" s="439">
        <f t="shared" si="36"/>
        <v>0</v>
      </c>
      <c r="H471" s="444"/>
    </row>
    <row r="472" spans="1:8" x14ac:dyDescent="0.2">
      <c r="A472" s="423"/>
      <c r="B472" s="398"/>
      <c r="C472" s="399"/>
      <c r="D472" s="398"/>
      <c r="E472" s="433">
        <f t="shared" si="35"/>
        <v>0</v>
      </c>
      <c r="F472" s="436"/>
      <c r="G472" s="439">
        <f t="shared" si="36"/>
        <v>0</v>
      </c>
      <c r="H472" s="444"/>
    </row>
    <row r="473" spans="1:8" x14ac:dyDescent="0.2">
      <c r="A473" s="423"/>
      <c r="B473" s="398"/>
      <c r="C473" s="399"/>
      <c r="D473" s="398"/>
      <c r="E473" s="433">
        <f t="shared" si="35"/>
        <v>0</v>
      </c>
      <c r="F473" s="436"/>
      <c r="G473" s="439">
        <f t="shared" si="36"/>
        <v>0</v>
      </c>
      <c r="H473" s="444"/>
    </row>
    <row r="474" spans="1:8" x14ac:dyDescent="0.2">
      <c r="A474" s="423"/>
      <c r="B474" s="398"/>
      <c r="C474" s="399"/>
      <c r="D474" s="398"/>
      <c r="E474" s="433">
        <f t="shared" si="35"/>
        <v>0</v>
      </c>
      <c r="F474" s="436"/>
      <c r="G474" s="439">
        <f t="shared" si="36"/>
        <v>0</v>
      </c>
      <c r="H474" s="444"/>
    </row>
    <row r="475" spans="1:8" x14ac:dyDescent="0.2">
      <c r="A475" s="423"/>
      <c r="B475" s="398"/>
      <c r="C475" s="399"/>
      <c r="D475" s="398"/>
      <c r="E475" s="433">
        <f t="shared" si="35"/>
        <v>0</v>
      </c>
      <c r="F475" s="436"/>
      <c r="G475" s="439">
        <f t="shared" si="36"/>
        <v>0</v>
      </c>
      <c r="H475" s="444"/>
    </row>
    <row r="476" spans="1:8" x14ac:dyDescent="0.2">
      <c r="A476" s="423"/>
      <c r="B476" s="398"/>
      <c r="C476" s="399"/>
      <c r="D476" s="398"/>
      <c r="E476" s="433">
        <f t="shared" si="35"/>
        <v>0</v>
      </c>
      <c r="F476" s="436"/>
      <c r="G476" s="439">
        <f t="shared" si="36"/>
        <v>0</v>
      </c>
      <c r="H476" s="444"/>
    </row>
    <row r="477" spans="1:8" x14ac:dyDescent="0.2">
      <c r="A477" s="423"/>
      <c r="B477" s="398"/>
      <c r="C477" s="399"/>
      <c r="D477" s="398"/>
      <c r="E477" s="433">
        <f t="shared" si="35"/>
        <v>0</v>
      </c>
      <c r="F477" s="436"/>
      <c r="G477" s="439">
        <f t="shared" si="36"/>
        <v>0</v>
      </c>
      <c r="H477" s="444"/>
    </row>
    <row r="478" spans="1:8" x14ac:dyDescent="0.2">
      <c r="A478" s="423"/>
      <c r="B478" s="398"/>
      <c r="C478" s="399"/>
      <c r="D478" s="398"/>
      <c r="E478" s="433">
        <f t="shared" si="35"/>
        <v>0</v>
      </c>
      <c r="F478" s="436"/>
      <c r="G478" s="439">
        <f t="shared" si="36"/>
        <v>0</v>
      </c>
      <c r="H478" s="444"/>
    </row>
    <row r="479" spans="1:8" x14ac:dyDescent="0.2">
      <c r="A479" s="423"/>
      <c r="B479" s="398"/>
      <c r="C479" s="399"/>
      <c r="D479" s="398"/>
      <c r="E479" s="433">
        <f t="shared" si="35"/>
        <v>0</v>
      </c>
      <c r="F479" s="436"/>
      <c r="G479" s="439">
        <f t="shared" si="36"/>
        <v>0</v>
      </c>
      <c r="H479" s="444"/>
    </row>
    <row r="480" spans="1:8" x14ac:dyDescent="0.2">
      <c r="A480" s="423"/>
      <c r="B480" s="398"/>
      <c r="C480" s="399"/>
      <c r="D480" s="398"/>
      <c r="E480" s="433">
        <f t="shared" si="35"/>
        <v>0</v>
      </c>
      <c r="F480" s="436"/>
      <c r="G480" s="439">
        <f t="shared" si="36"/>
        <v>0</v>
      </c>
      <c r="H480" s="444"/>
    </row>
    <row r="481" spans="1:256" x14ac:dyDescent="0.2">
      <c r="A481" s="423"/>
      <c r="B481" s="398"/>
      <c r="C481" s="399"/>
      <c r="D481" s="398"/>
      <c r="E481" s="433">
        <f t="shared" si="35"/>
        <v>0</v>
      </c>
      <c r="F481" s="436"/>
      <c r="G481" s="439">
        <f t="shared" si="36"/>
        <v>0</v>
      </c>
      <c r="H481" s="444"/>
    </row>
    <row r="482" spans="1:256" x14ac:dyDescent="0.2">
      <c r="A482" s="423"/>
      <c r="B482" s="398"/>
      <c r="C482" s="399"/>
      <c r="D482" s="398"/>
      <c r="E482" s="433">
        <f t="shared" si="35"/>
        <v>0</v>
      </c>
      <c r="F482" s="436"/>
      <c r="G482" s="439">
        <f t="shared" si="36"/>
        <v>0</v>
      </c>
      <c r="H482" s="444"/>
    </row>
    <row r="483" spans="1:256" x14ac:dyDescent="0.2">
      <c r="A483" s="423"/>
      <c r="B483" s="398"/>
      <c r="C483" s="399"/>
      <c r="D483" s="398"/>
      <c r="E483" s="433">
        <f t="shared" si="35"/>
        <v>0</v>
      </c>
      <c r="F483" s="436"/>
      <c r="G483" s="439">
        <f t="shared" si="36"/>
        <v>0</v>
      </c>
      <c r="H483" s="444"/>
    </row>
    <row r="484" spans="1:256" x14ac:dyDescent="0.2">
      <c r="A484" s="423"/>
      <c r="B484" s="398"/>
      <c r="C484" s="399"/>
      <c r="D484" s="398"/>
      <c r="E484" s="433">
        <f t="shared" si="35"/>
        <v>0</v>
      </c>
      <c r="F484" s="436"/>
      <c r="G484" s="439">
        <f t="shared" si="36"/>
        <v>0</v>
      </c>
      <c r="H484" s="444"/>
    </row>
    <row r="485" spans="1:256" x14ac:dyDescent="0.2">
      <c r="A485" s="423"/>
      <c r="B485" s="398"/>
      <c r="C485" s="399"/>
      <c r="D485" s="398"/>
      <c r="E485" s="433">
        <f t="shared" si="35"/>
        <v>0</v>
      </c>
      <c r="F485" s="436"/>
      <c r="G485" s="439">
        <f t="shared" si="36"/>
        <v>0</v>
      </c>
      <c r="H485" s="444"/>
    </row>
    <row r="486" spans="1:256" ht="15" customHeight="1" x14ac:dyDescent="0.2">
      <c r="A486" s="676" t="s">
        <v>146</v>
      </c>
      <c r="B486" s="676"/>
      <c r="C486" s="676"/>
      <c r="D486" s="676"/>
      <c r="E486" s="441">
        <f>SUM(E455:E485)</f>
        <v>0</v>
      </c>
      <c r="F486" s="441">
        <f t="shared" ref="F486:G486" si="37">SUM(F455:F485)</f>
        <v>0</v>
      </c>
      <c r="G486" s="441">
        <f t="shared" si="37"/>
        <v>0</v>
      </c>
      <c r="H486" s="448"/>
      <c r="I486" s="390"/>
      <c r="J486" s="390"/>
      <c r="K486" s="390"/>
      <c r="L486" s="390"/>
      <c r="M486" s="390"/>
      <c r="N486" s="390"/>
      <c r="O486" s="390"/>
      <c r="P486" s="390"/>
      <c r="Q486" s="390"/>
      <c r="R486" s="390"/>
      <c r="S486" s="390"/>
      <c r="T486" s="390"/>
      <c r="U486" s="390"/>
      <c r="V486" s="390"/>
      <c r="W486" s="390"/>
      <c r="X486" s="390"/>
      <c r="Y486" s="390"/>
      <c r="Z486" s="390"/>
      <c r="AA486" s="390"/>
      <c r="AB486" s="390"/>
      <c r="AC486" s="390"/>
      <c r="AD486" s="390"/>
      <c r="AE486" s="390"/>
      <c r="AF486" s="390"/>
      <c r="AG486" s="390"/>
      <c r="AH486" s="390"/>
      <c r="AI486" s="390"/>
      <c r="AJ486" s="390"/>
      <c r="AK486" s="390"/>
      <c r="AL486" s="390"/>
      <c r="AM486" s="390"/>
      <c r="AN486" s="390"/>
      <c r="AO486" s="390"/>
      <c r="AP486" s="390"/>
      <c r="AQ486" s="390"/>
      <c r="AR486" s="390"/>
      <c r="AS486" s="390"/>
      <c r="AT486" s="390"/>
      <c r="AU486" s="390"/>
      <c r="AV486" s="390"/>
      <c r="AW486" s="390"/>
      <c r="AX486" s="390"/>
      <c r="AY486" s="390"/>
      <c r="AZ486" s="390"/>
      <c r="BA486" s="390"/>
      <c r="BB486" s="390"/>
      <c r="BC486" s="390"/>
      <c r="BD486" s="390"/>
      <c r="BE486" s="390"/>
      <c r="BF486" s="390"/>
      <c r="BG486" s="390"/>
      <c r="BH486" s="390"/>
      <c r="BI486" s="390"/>
      <c r="BJ486" s="390"/>
      <c r="BK486" s="390"/>
      <c r="BL486" s="390"/>
      <c r="BM486" s="390"/>
      <c r="BN486" s="390"/>
      <c r="BO486" s="390"/>
      <c r="BP486" s="390"/>
      <c r="BQ486" s="390"/>
      <c r="BR486" s="390"/>
      <c r="BS486" s="390"/>
      <c r="BT486" s="390"/>
      <c r="BU486" s="390"/>
      <c r="BV486" s="390"/>
      <c r="BW486" s="390"/>
      <c r="BX486" s="390"/>
      <c r="BY486" s="390"/>
      <c r="BZ486" s="390"/>
      <c r="CA486" s="390"/>
      <c r="CB486" s="390"/>
      <c r="CC486" s="390"/>
      <c r="CD486" s="390"/>
      <c r="CE486" s="390"/>
      <c r="CF486" s="390"/>
      <c r="CG486" s="390"/>
      <c r="CH486" s="390"/>
      <c r="CI486" s="390"/>
      <c r="CJ486" s="390"/>
      <c r="CK486" s="390"/>
      <c r="CL486" s="390"/>
      <c r="CM486" s="390"/>
      <c r="CN486" s="390"/>
      <c r="CO486" s="390"/>
      <c r="CP486" s="390"/>
      <c r="CQ486" s="390"/>
      <c r="CR486" s="390"/>
      <c r="CS486" s="390"/>
      <c r="CT486" s="390"/>
      <c r="CU486" s="390"/>
      <c r="CV486" s="390"/>
      <c r="CW486" s="390"/>
      <c r="CX486" s="390"/>
      <c r="CY486" s="390"/>
      <c r="CZ486" s="390"/>
      <c r="DA486" s="390"/>
      <c r="DB486" s="390"/>
      <c r="DC486" s="390"/>
      <c r="DD486" s="390"/>
      <c r="DE486" s="390"/>
      <c r="DF486" s="390"/>
      <c r="DG486" s="390"/>
      <c r="DH486" s="390"/>
      <c r="DI486" s="390"/>
      <c r="DJ486" s="390"/>
      <c r="DK486" s="390"/>
      <c r="DL486" s="390"/>
      <c r="DM486" s="390"/>
      <c r="DN486" s="390"/>
      <c r="DO486" s="390"/>
      <c r="DP486" s="390"/>
      <c r="DQ486" s="390"/>
      <c r="DR486" s="390"/>
      <c r="DS486" s="390"/>
      <c r="DT486" s="390"/>
      <c r="DU486" s="390"/>
      <c r="DV486" s="390"/>
      <c r="DW486" s="390"/>
      <c r="DX486" s="390"/>
      <c r="DY486" s="390"/>
      <c r="DZ486" s="390"/>
      <c r="EA486" s="390"/>
      <c r="EB486" s="390"/>
      <c r="EC486" s="390"/>
      <c r="ED486" s="390"/>
      <c r="EE486" s="390"/>
      <c r="EF486" s="390"/>
      <c r="EG486" s="390"/>
      <c r="EH486" s="390"/>
      <c r="EI486" s="390"/>
      <c r="EJ486" s="390"/>
      <c r="EK486" s="390"/>
      <c r="EL486" s="390"/>
      <c r="EM486" s="390"/>
      <c r="EN486" s="390"/>
      <c r="EO486" s="390"/>
      <c r="EP486" s="390"/>
      <c r="EQ486" s="390"/>
      <c r="ER486" s="390"/>
      <c r="ES486" s="390"/>
      <c r="ET486" s="390"/>
      <c r="EU486" s="390"/>
      <c r="EV486" s="390"/>
      <c r="EW486" s="390"/>
      <c r="EX486" s="390"/>
      <c r="EY486" s="390"/>
      <c r="EZ486" s="390"/>
      <c r="FA486" s="390"/>
      <c r="FB486" s="390"/>
      <c r="FC486" s="390"/>
      <c r="FD486" s="390"/>
      <c r="FE486" s="390"/>
      <c r="FF486" s="390"/>
      <c r="FG486" s="390"/>
      <c r="FH486" s="390"/>
      <c r="FI486" s="390"/>
      <c r="FJ486" s="390"/>
      <c r="FK486" s="390"/>
      <c r="FL486" s="390"/>
      <c r="FM486" s="390"/>
      <c r="FN486" s="390"/>
      <c r="FO486" s="390"/>
      <c r="FP486" s="390"/>
      <c r="FQ486" s="390"/>
      <c r="FR486" s="390"/>
      <c r="FS486" s="390"/>
      <c r="FT486" s="390"/>
      <c r="FU486" s="390"/>
      <c r="FV486" s="390"/>
      <c r="FW486" s="390"/>
      <c r="FX486" s="390"/>
      <c r="FY486" s="390"/>
      <c r="FZ486" s="390"/>
      <c r="GA486" s="390"/>
      <c r="GB486" s="390"/>
      <c r="GC486" s="390"/>
      <c r="GD486" s="390"/>
      <c r="GE486" s="390"/>
      <c r="GF486" s="390"/>
      <c r="GG486" s="390"/>
      <c r="GH486" s="390"/>
      <c r="GI486" s="390"/>
      <c r="GJ486" s="390"/>
      <c r="GK486" s="390"/>
      <c r="GL486" s="390"/>
      <c r="GM486" s="390"/>
      <c r="GN486" s="390"/>
      <c r="GO486" s="390"/>
      <c r="GP486" s="390"/>
      <c r="GQ486" s="390"/>
      <c r="GR486" s="390"/>
      <c r="GS486" s="390"/>
      <c r="GT486" s="390"/>
      <c r="GU486" s="390"/>
      <c r="GV486" s="390"/>
      <c r="GW486" s="390"/>
      <c r="GX486" s="390"/>
      <c r="GY486" s="390"/>
      <c r="GZ486" s="390"/>
      <c r="HA486" s="390"/>
      <c r="HB486" s="390"/>
      <c r="HC486" s="390"/>
      <c r="HD486" s="390"/>
      <c r="HE486" s="390"/>
      <c r="HF486" s="390"/>
      <c r="HG486" s="390"/>
      <c r="HH486" s="390"/>
      <c r="HI486" s="390"/>
      <c r="HJ486" s="390"/>
      <c r="HK486" s="390"/>
      <c r="HL486" s="390"/>
      <c r="HM486" s="390"/>
      <c r="HN486" s="390"/>
      <c r="HO486" s="390"/>
      <c r="HP486" s="390"/>
      <c r="HQ486" s="390"/>
      <c r="HR486" s="390"/>
      <c r="HS486" s="390"/>
      <c r="HT486" s="390"/>
      <c r="HU486" s="390"/>
      <c r="HV486" s="390"/>
      <c r="HW486" s="390"/>
      <c r="HX486" s="390"/>
      <c r="HY486" s="390"/>
      <c r="HZ486" s="390"/>
      <c r="IA486" s="390"/>
      <c r="IB486" s="390"/>
      <c r="IC486" s="390"/>
      <c r="ID486" s="390"/>
      <c r="IE486" s="390"/>
      <c r="IF486" s="390"/>
      <c r="IG486" s="390"/>
      <c r="IH486" s="390"/>
      <c r="II486" s="390"/>
      <c r="IJ486" s="390"/>
      <c r="IK486" s="390"/>
      <c r="IL486" s="390"/>
      <c r="IM486" s="390"/>
      <c r="IN486" s="390"/>
      <c r="IO486" s="390"/>
      <c r="IP486" s="390"/>
      <c r="IQ486" s="390"/>
      <c r="IR486" s="390"/>
      <c r="IS486" s="390"/>
      <c r="IT486" s="390"/>
      <c r="IU486" s="390"/>
      <c r="IV486" s="390"/>
    </row>
    <row r="487" spans="1:256" x14ac:dyDescent="0.2">
      <c r="A487" s="387" t="s">
        <v>161</v>
      </c>
      <c r="B487" s="387"/>
      <c r="C487" s="388"/>
      <c r="D487" s="387"/>
      <c r="E487" s="400"/>
      <c r="F487" s="400"/>
      <c r="G487" s="394"/>
      <c r="H487" s="389"/>
      <c r="I487" s="390"/>
      <c r="J487" s="390"/>
      <c r="K487" s="390"/>
      <c r="L487" s="390"/>
      <c r="M487" s="390"/>
      <c r="N487" s="390"/>
      <c r="O487" s="390"/>
      <c r="P487" s="390"/>
      <c r="Q487" s="390"/>
      <c r="R487" s="390"/>
      <c r="S487" s="390"/>
      <c r="T487" s="390"/>
      <c r="U487" s="390"/>
      <c r="V487" s="390"/>
      <c r="W487" s="390"/>
      <c r="X487" s="390"/>
      <c r="Y487" s="390"/>
      <c r="Z487" s="390"/>
      <c r="AA487" s="390"/>
      <c r="AB487" s="390"/>
      <c r="AC487" s="390"/>
      <c r="AD487" s="390"/>
      <c r="AE487" s="390"/>
      <c r="AF487" s="390"/>
      <c r="AG487" s="390"/>
      <c r="AH487" s="390"/>
      <c r="AI487" s="390"/>
      <c r="AJ487" s="390"/>
      <c r="AK487" s="390"/>
      <c r="AL487" s="390"/>
      <c r="AM487" s="390"/>
      <c r="AN487" s="390"/>
      <c r="AO487" s="390"/>
      <c r="AP487" s="390"/>
      <c r="AQ487" s="390"/>
      <c r="AR487" s="390"/>
      <c r="AS487" s="390"/>
      <c r="AT487" s="390"/>
      <c r="AU487" s="390"/>
      <c r="AV487" s="390"/>
      <c r="AW487" s="390"/>
      <c r="AX487" s="390"/>
      <c r="AY487" s="390"/>
      <c r="AZ487" s="390"/>
      <c r="BA487" s="390"/>
      <c r="BB487" s="390"/>
      <c r="BC487" s="390"/>
      <c r="BD487" s="390"/>
      <c r="BE487" s="390"/>
      <c r="BF487" s="390"/>
      <c r="BG487" s="390"/>
      <c r="BH487" s="390"/>
      <c r="BI487" s="390"/>
      <c r="BJ487" s="390"/>
      <c r="BK487" s="390"/>
      <c r="BL487" s="390"/>
      <c r="BM487" s="390"/>
      <c r="BN487" s="390"/>
      <c r="BO487" s="390"/>
      <c r="BP487" s="390"/>
      <c r="BQ487" s="390"/>
      <c r="BR487" s="390"/>
      <c r="BS487" s="390"/>
      <c r="BT487" s="390"/>
      <c r="BU487" s="390"/>
      <c r="BV487" s="390"/>
      <c r="BW487" s="390"/>
      <c r="BX487" s="390"/>
      <c r="BY487" s="390"/>
      <c r="BZ487" s="390"/>
      <c r="CA487" s="390"/>
      <c r="CB487" s="390"/>
      <c r="CC487" s="390"/>
      <c r="CD487" s="390"/>
      <c r="CE487" s="390"/>
      <c r="CF487" s="390"/>
      <c r="CG487" s="390"/>
      <c r="CH487" s="390"/>
      <c r="CI487" s="390"/>
      <c r="CJ487" s="390"/>
      <c r="CK487" s="390"/>
      <c r="CL487" s="390"/>
      <c r="CM487" s="390"/>
      <c r="CN487" s="390"/>
      <c r="CO487" s="390"/>
      <c r="CP487" s="390"/>
      <c r="CQ487" s="390"/>
      <c r="CR487" s="390"/>
      <c r="CS487" s="390"/>
      <c r="CT487" s="390"/>
      <c r="CU487" s="390"/>
      <c r="CV487" s="390"/>
      <c r="CW487" s="390"/>
      <c r="CX487" s="390"/>
      <c r="CY487" s="390"/>
      <c r="CZ487" s="390"/>
      <c r="DA487" s="390"/>
      <c r="DB487" s="390"/>
      <c r="DC487" s="390"/>
      <c r="DD487" s="390"/>
      <c r="DE487" s="390"/>
      <c r="DF487" s="390"/>
      <c r="DG487" s="390"/>
      <c r="DH487" s="390"/>
      <c r="DI487" s="390"/>
      <c r="DJ487" s="390"/>
      <c r="DK487" s="390"/>
      <c r="DL487" s="390"/>
      <c r="DM487" s="390"/>
      <c r="DN487" s="390"/>
      <c r="DO487" s="390"/>
      <c r="DP487" s="390"/>
      <c r="DQ487" s="390"/>
      <c r="DR487" s="390"/>
      <c r="DS487" s="390"/>
      <c r="DT487" s="390"/>
      <c r="DU487" s="390"/>
      <c r="DV487" s="390"/>
      <c r="DW487" s="390"/>
      <c r="DX487" s="390"/>
      <c r="DY487" s="390"/>
      <c r="DZ487" s="390"/>
      <c r="EA487" s="390"/>
      <c r="EB487" s="390"/>
      <c r="EC487" s="390"/>
      <c r="ED487" s="390"/>
      <c r="EE487" s="390"/>
      <c r="EF487" s="390"/>
      <c r="EG487" s="390"/>
      <c r="EH487" s="390"/>
      <c r="EI487" s="390"/>
      <c r="EJ487" s="390"/>
      <c r="EK487" s="390"/>
      <c r="EL487" s="390"/>
      <c r="EM487" s="390"/>
      <c r="EN487" s="390"/>
      <c r="EO487" s="390"/>
      <c r="EP487" s="390"/>
      <c r="EQ487" s="390"/>
      <c r="ER487" s="390"/>
      <c r="ES487" s="390"/>
      <c r="ET487" s="390"/>
      <c r="EU487" s="390"/>
      <c r="EV487" s="390"/>
      <c r="EW487" s="390"/>
      <c r="EX487" s="390"/>
      <c r="EY487" s="390"/>
      <c r="EZ487" s="390"/>
      <c r="FA487" s="390"/>
      <c r="FB487" s="390"/>
      <c r="FC487" s="390"/>
      <c r="FD487" s="390"/>
      <c r="FE487" s="390"/>
      <c r="FF487" s="390"/>
      <c r="FG487" s="390"/>
      <c r="FH487" s="390"/>
      <c r="FI487" s="390"/>
      <c r="FJ487" s="390"/>
      <c r="FK487" s="390"/>
      <c r="FL487" s="390"/>
      <c r="FM487" s="390"/>
      <c r="FN487" s="390"/>
      <c r="FO487" s="390"/>
      <c r="FP487" s="390"/>
      <c r="FQ487" s="390"/>
      <c r="FR487" s="390"/>
      <c r="FS487" s="390"/>
      <c r="FT487" s="390"/>
      <c r="FU487" s="390"/>
      <c r="FV487" s="390"/>
      <c r="FW487" s="390"/>
      <c r="FX487" s="390"/>
      <c r="FY487" s="390"/>
      <c r="FZ487" s="390"/>
      <c r="GA487" s="390"/>
      <c r="GB487" s="390"/>
      <c r="GC487" s="390"/>
      <c r="GD487" s="390"/>
      <c r="GE487" s="390"/>
      <c r="GF487" s="390"/>
      <c r="GG487" s="390"/>
      <c r="GH487" s="390"/>
      <c r="GI487" s="390"/>
      <c r="GJ487" s="390"/>
      <c r="GK487" s="390"/>
      <c r="GL487" s="390"/>
      <c r="GM487" s="390"/>
      <c r="GN487" s="390"/>
      <c r="GO487" s="390"/>
      <c r="GP487" s="390"/>
      <c r="GQ487" s="390"/>
      <c r="GR487" s="390"/>
      <c r="GS487" s="390"/>
      <c r="GT487" s="390"/>
      <c r="GU487" s="390"/>
      <c r="GV487" s="390"/>
      <c r="GW487" s="390"/>
      <c r="GX487" s="390"/>
      <c r="GY487" s="390"/>
      <c r="GZ487" s="390"/>
      <c r="HA487" s="390"/>
      <c r="HB487" s="390"/>
      <c r="HC487" s="390"/>
      <c r="HD487" s="390"/>
      <c r="HE487" s="390"/>
      <c r="HF487" s="390"/>
      <c r="HG487" s="390"/>
      <c r="HH487" s="390"/>
      <c r="HI487" s="390"/>
      <c r="HJ487" s="390"/>
      <c r="HK487" s="390"/>
      <c r="HL487" s="390"/>
      <c r="HM487" s="390"/>
      <c r="HN487" s="390"/>
      <c r="HO487" s="390"/>
      <c r="HP487" s="390"/>
      <c r="HQ487" s="390"/>
      <c r="HR487" s="390"/>
      <c r="HS487" s="390"/>
      <c r="HT487" s="390"/>
      <c r="HU487" s="390"/>
      <c r="HV487" s="390"/>
      <c r="HW487" s="390"/>
      <c r="HX487" s="390"/>
      <c r="HY487" s="390"/>
      <c r="HZ487" s="390"/>
      <c r="IA487" s="390"/>
      <c r="IB487" s="390"/>
      <c r="IC487" s="390"/>
      <c r="ID487" s="390"/>
      <c r="IE487" s="390"/>
      <c r="IF487" s="390"/>
      <c r="IG487" s="390"/>
      <c r="IH487" s="390"/>
      <c r="II487" s="390"/>
      <c r="IJ487" s="390"/>
      <c r="IK487" s="390"/>
      <c r="IL487" s="390"/>
      <c r="IM487" s="390"/>
      <c r="IN487" s="390"/>
      <c r="IO487" s="390"/>
      <c r="IP487" s="390"/>
      <c r="IQ487" s="390"/>
      <c r="IR487" s="390"/>
      <c r="IS487" s="390"/>
      <c r="IT487" s="390"/>
      <c r="IU487" s="390"/>
      <c r="IV487" s="390"/>
    </row>
    <row r="488" spans="1:256" x14ac:dyDescent="0.2">
      <c r="A488" s="449"/>
      <c r="B488" s="452"/>
      <c r="C488" s="450"/>
      <c r="D488" s="452"/>
      <c r="E488" s="432">
        <f t="shared" ref="E488:E516" si="38">+B488*D488</f>
        <v>0</v>
      </c>
      <c r="F488" s="435"/>
      <c r="G488" s="438">
        <f>E488-F488</f>
        <v>0</v>
      </c>
      <c r="H488" s="446"/>
    </row>
    <row r="489" spans="1:256" x14ac:dyDescent="0.2">
      <c r="A489" s="423"/>
      <c r="B489" s="398"/>
      <c r="C489" s="399"/>
      <c r="D489" s="398"/>
      <c r="E489" s="433">
        <f t="shared" si="38"/>
        <v>0</v>
      </c>
      <c r="F489" s="436"/>
      <c r="G489" s="439">
        <f t="shared" ref="G489:G498" si="39">E489-F489</f>
        <v>0</v>
      </c>
      <c r="H489" s="444"/>
    </row>
    <row r="490" spans="1:256" x14ac:dyDescent="0.2">
      <c r="A490" s="423"/>
      <c r="B490" s="398"/>
      <c r="C490" s="399"/>
      <c r="D490" s="398"/>
      <c r="E490" s="433">
        <f t="shared" si="38"/>
        <v>0</v>
      </c>
      <c r="F490" s="436"/>
      <c r="G490" s="439">
        <f t="shared" si="39"/>
        <v>0</v>
      </c>
      <c r="H490" s="444"/>
    </row>
    <row r="491" spans="1:256" x14ac:dyDescent="0.2">
      <c r="A491" s="423"/>
      <c r="B491" s="398"/>
      <c r="C491" s="399"/>
      <c r="D491" s="398"/>
      <c r="E491" s="433">
        <f t="shared" si="38"/>
        <v>0</v>
      </c>
      <c r="F491" s="436"/>
      <c r="G491" s="439">
        <f t="shared" si="39"/>
        <v>0</v>
      </c>
      <c r="H491" s="444"/>
    </row>
    <row r="492" spans="1:256" x14ac:dyDescent="0.2">
      <c r="A492" s="423"/>
      <c r="B492" s="398"/>
      <c r="C492" s="399"/>
      <c r="D492" s="398"/>
      <c r="E492" s="433">
        <f t="shared" si="38"/>
        <v>0</v>
      </c>
      <c r="F492" s="436"/>
      <c r="G492" s="439">
        <f t="shared" si="39"/>
        <v>0</v>
      </c>
      <c r="H492" s="444"/>
    </row>
    <row r="493" spans="1:256" x14ac:dyDescent="0.2">
      <c r="A493" s="423"/>
      <c r="B493" s="398"/>
      <c r="C493" s="399"/>
      <c r="D493" s="398"/>
      <c r="E493" s="433">
        <f t="shared" si="38"/>
        <v>0</v>
      </c>
      <c r="F493" s="436"/>
      <c r="G493" s="439">
        <f t="shared" si="39"/>
        <v>0</v>
      </c>
      <c r="H493" s="444"/>
    </row>
    <row r="494" spans="1:256" x14ac:dyDescent="0.2">
      <c r="A494" s="423"/>
      <c r="B494" s="398"/>
      <c r="C494" s="399"/>
      <c r="D494" s="398"/>
      <c r="E494" s="433">
        <f t="shared" si="38"/>
        <v>0</v>
      </c>
      <c r="F494" s="436"/>
      <c r="G494" s="439">
        <f t="shared" si="39"/>
        <v>0</v>
      </c>
      <c r="H494" s="444"/>
    </row>
    <row r="495" spans="1:256" x14ac:dyDescent="0.2">
      <c r="A495" s="423"/>
      <c r="B495" s="398"/>
      <c r="C495" s="399"/>
      <c r="D495" s="398"/>
      <c r="E495" s="433">
        <f t="shared" si="38"/>
        <v>0</v>
      </c>
      <c r="F495" s="436"/>
      <c r="G495" s="439">
        <f t="shared" si="39"/>
        <v>0</v>
      </c>
      <c r="H495" s="444"/>
    </row>
    <row r="496" spans="1:256" x14ac:dyDescent="0.2">
      <c r="A496" s="423"/>
      <c r="B496" s="398"/>
      <c r="C496" s="399"/>
      <c r="D496" s="398"/>
      <c r="E496" s="433">
        <f t="shared" si="38"/>
        <v>0</v>
      </c>
      <c r="F496" s="436"/>
      <c r="G496" s="439">
        <f t="shared" si="39"/>
        <v>0</v>
      </c>
      <c r="H496" s="444"/>
    </row>
    <row r="497" spans="1:8" x14ac:dyDescent="0.2">
      <c r="A497" s="423"/>
      <c r="B497" s="398"/>
      <c r="C497" s="399"/>
      <c r="D497" s="398"/>
      <c r="E497" s="433">
        <f t="shared" si="38"/>
        <v>0</v>
      </c>
      <c r="F497" s="436"/>
      <c r="G497" s="439">
        <f t="shared" si="39"/>
        <v>0</v>
      </c>
      <c r="H497" s="444"/>
    </row>
    <row r="498" spans="1:8" x14ac:dyDescent="0.2">
      <c r="A498" s="423"/>
      <c r="B498" s="398"/>
      <c r="C498" s="399"/>
      <c r="D498" s="398"/>
      <c r="E498" s="433">
        <f t="shared" si="38"/>
        <v>0</v>
      </c>
      <c r="F498" s="436"/>
      <c r="G498" s="439">
        <f t="shared" si="39"/>
        <v>0</v>
      </c>
      <c r="H498" s="444"/>
    </row>
    <row r="499" spans="1:8" x14ac:dyDescent="0.2">
      <c r="A499" s="423"/>
      <c r="B499" s="398"/>
      <c r="C499" s="399"/>
      <c r="D499" s="398"/>
      <c r="E499" s="433">
        <f t="shared" si="38"/>
        <v>0</v>
      </c>
      <c r="F499" s="436"/>
      <c r="G499" s="439">
        <f t="shared" ref="G499:G510" si="40">E499-F499</f>
        <v>0</v>
      </c>
      <c r="H499" s="444"/>
    </row>
    <row r="500" spans="1:8" x14ac:dyDescent="0.2">
      <c r="A500" s="423"/>
      <c r="B500" s="398"/>
      <c r="C500" s="399"/>
      <c r="D500" s="398"/>
      <c r="E500" s="433">
        <f t="shared" si="38"/>
        <v>0</v>
      </c>
      <c r="F500" s="436"/>
      <c r="G500" s="439">
        <f t="shared" si="40"/>
        <v>0</v>
      </c>
      <c r="H500" s="444"/>
    </row>
    <row r="501" spans="1:8" x14ac:dyDescent="0.2">
      <c r="A501" s="423"/>
      <c r="B501" s="398"/>
      <c r="C501" s="399"/>
      <c r="D501" s="398"/>
      <c r="E501" s="433">
        <f t="shared" si="38"/>
        <v>0</v>
      </c>
      <c r="F501" s="436"/>
      <c r="G501" s="439">
        <f t="shared" si="40"/>
        <v>0</v>
      </c>
      <c r="H501" s="444"/>
    </row>
    <row r="502" spans="1:8" x14ac:dyDescent="0.2">
      <c r="A502" s="423"/>
      <c r="B502" s="398"/>
      <c r="C502" s="399"/>
      <c r="D502" s="398"/>
      <c r="E502" s="433">
        <f t="shared" si="38"/>
        <v>0</v>
      </c>
      <c r="F502" s="436"/>
      <c r="G502" s="439">
        <f t="shared" si="40"/>
        <v>0</v>
      </c>
      <c r="H502" s="444"/>
    </row>
    <row r="503" spans="1:8" x14ac:dyDescent="0.2">
      <c r="A503" s="423"/>
      <c r="B503" s="398"/>
      <c r="C503" s="399"/>
      <c r="D503" s="398"/>
      <c r="E503" s="433">
        <f t="shared" si="38"/>
        <v>0</v>
      </c>
      <c r="F503" s="436"/>
      <c r="G503" s="439">
        <f t="shared" si="40"/>
        <v>0</v>
      </c>
      <c r="H503" s="444"/>
    </row>
    <row r="504" spans="1:8" x14ac:dyDescent="0.2">
      <c r="A504" s="423"/>
      <c r="B504" s="398"/>
      <c r="C504" s="399"/>
      <c r="D504" s="398"/>
      <c r="E504" s="433">
        <f t="shared" si="38"/>
        <v>0</v>
      </c>
      <c r="F504" s="436"/>
      <c r="G504" s="439">
        <f t="shared" si="40"/>
        <v>0</v>
      </c>
      <c r="H504" s="444"/>
    </row>
    <row r="505" spans="1:8" x14ac:dyDescent="0.2">
      <c r="A505" s="423"/>
      <c r="B505" s="398"/>
      <c r="C505" s="399"/>
      <c r="D505" s="398"/>
      <c r="E505" s="433">
        <f t="shared" si="38"/>
        <v>0</v>
      </c>
      <c r="F505" s="436"/>
      <c r="G505" s="439">
        <f t="shared" si="40"/>
        <v>0</v>
      </c>
      <c r="H505" s="444"/>
    </row>
    <row r="506" spans="1:8" x14ac:dyDescent="0.2">
      <c r="A506" s="423"/>
      <c r="B506" s="398"/>
      <c r="C506" s="399"/>
      <c r="D506" s="398"/>
      <c r="E506" s="433">
        <f t="shared" si="38"/>
        <v>0</v>
      </c>
      <c r="F506" s="436"/>
      <c r="G506" s="439">
        <f t="shared" si="40"/>
        <v>0</v>
      </c>
      <c r="H506" s="444"/>
    </row>
    <row r="507" spans="1:8" x14ac:dyDescent="0.2">
      <c r="A507" s="423"/>
      <c r="B507" s="398"/>
      <c r="C507" s="399"/>
      <c r="D507" s="398"/>
      <c r="E507" s="433">
        <f t="shared" si="38"/>
        <v>0</v>
      </c>
      <c r="F507" s="436"/>
      <c r="G507" s="439">
        <f t="shared" si="40"/>
        <v>0</v>
      </c>
      <c r="H507" s="444"/>
    </row>
    <row r="508" spans="1:8" x14ac:dyDescent="0.2">
      <c r="A508" s="423"/>
      <c r="B508" s="398"/>
      <c r="C508" s="399"/>
      <c r="D508" s="398"/>
      <c r="E508" s="433">
        <f t="shared" si="38"/>
        <v>0</v>
      </c>
      <c r="F508" s="436"/>
      <c r="G508" s="439">
        <f t="shared" si="40"/>
        <v>0</v>
      </c>
      <c r="H508" s="444"/>
    </row>
    <row r="509" spans="1:8" x14ac:dyDescent="0.2">
      <c r="A509" s="423"/>
      <c r="B509" s="398"/>
      <c r="C509" s="399"/>
      <c r="D509" s="398"/>
      <c r="E509" s="433">
        <f t="shared" si="38"/>
        <v>0</v>
      </c>
      <c r="F509" s="436"/>
      <c r="G509" s="439">
        <f t="shared" si="40"/>
        <v>0</v>
      </c>
      <c r="H509" s="444"/>
    </row>
    <row r="510" spans="1:8" x14ac:dyDescent="0.2">
      <c r="A510" s="423"/>
      <c r="B510" s="398"/>
      <c r="C510" s="399"/>
      <c r="D510" s="398"/>
      <c r="E510" s="433">
        <f t="shared" si="38"/>
        <v>0</v>
      </c>
      <c r="F510" s="436"/>
      <c r="G510" s="439">
        <f t="shared" si="40"/>
        <v>0</v>
      </c>
      <c r="H510" s="444"/>
    </row>
    <row r="511" spans="1:8" x14ac:dyDescent="0.2">
      <c r="A511" s="423"/>
      <c r="B511" s="398"/>
      <c r="C511" s="399"/>
      <c r="D511" s="398"/>
      <c r="E511" s="433">
        <f t="shared" si="38"/>
        <v>0</v>
      </c>
      <c r="F511" s="436"/>
      <c r="G511" s="439">
        <f t="shared" ref="G511:G516" si="41">E511-F511</f>
        <v>0</v>
      </c>
      <c r="H511" s="444"/>
    </row>
    <row r="512" spans="1:8" x14ac:dyDescent="0.2">
      <c r="A512" s="423"/>
      <c r="B512" s="398"/>
      <c r="C512" s="399"/>
      <c r="D512" s="398"/>
      <c r="E512" s="433">
        <f t="shared" si="38"/>
        <v>0</v>
      </c>
      <c r="F512" s="436"/>
      <c r="G512" s="439">
        <f t="shared" si="41"/>
        <v>0</v>
      </c>
      <c r="H512" s="444"/>
    </row>
    <row r="513" spans="1:256" x14ac:dyDescent="0.2">
      <c r="A513" s="423"/>
      <c r="B513" s="398"/>
      <c r="C513" s="399"/>
      <c r="D513" s="398"/>
      <c r="E513" s="433">
        <f t="shared" si="38"/>
        <v>0</v>
      </c>
      <c r="F513" s="436"/>
      <c r="G513" s="439">
        <f t="shared" si="41"/>
        <v>0</v>
      </c>
      <c r="H513" s="444"/>
    </row>
    <row r="514" spans="1:256" x14ac:dyDescent="0.2">
      <c r="A514" s="423"/>
      <c r="B514" s="398"/>
      <c r="C514" s="399"/>
      <c r="D514" s="398"/>
      <c r="E514" s="433">
        <f t="shared" si="38"/>
        <v>0</v>
      </c>
      <c r="F514" s="436"/>
      <c r="G514" s="439">
        <f t="shared" si="41"/>
        <v>0</v>
      </c>
      <c r="H514" s="444"/>
    </row>
    <row r="515" spans="1:256" x14ac:dyDescent="0.2">
      <c r="A515" s="423"/>
      <c r="B515" s="398"/>
      <c r="C515" s="399"/>
      <c r="D515" s="398"/>
      <c r="E515" s="433">
        <f t="shared" si="38"/>
        <v>0</v>
      </c>
      <c r="F515" s="436"/>
      <c r="G515" s="439">
        <f t="shared" si="41"/>
        <v>0</v>
      </c>
      <c r="H515" s="444"/>
    </row>
    <row r="516" spans="1:256" x14ac:dyDescent="0.2">
      <c r="A516" s="423"/>
      <c r="B516" s="398"/>
      <c r="C516" s="399"/>
      <c r="D516" s="398"/>
      <c r="E516" s="433">
        <f t="shared" si="38"/>
        <v>0</v>
      </c>
      <c r="F516" s="436"/>
      <c r="G516" s="439">
        <f t="shared" si="41"/>
        <v>0</v>
      </c>
      <c r="H516" s="444"/>
    </row>
    <row r="517" spans="1:256" ht="15" customHeight="1" x14ac:dyDescent="0.2">
      <c r="A517" s="676" t="s">
        <v>146</v>
      </c>
      <c r="B517" s="676"/>
      <c r="C517" s="676"/>
      <c r="D517" s="676"/>
      <c r="E517" s="441">
        <f>SUM(E488:E516)</f>
        <v>0</v>
      </c>
      <c r="F517" s="441">
        <f>SUM(F488:F516)</f>
        <v>0</v>
      </c>
      <c r="G517" s="441">
        <f>SUM(G488:G516)</f>
        <v>0</v>
      </c>
      <c r="H517" s="448"/>
      <c r="I517" s="390"/>
      <c r="J517" s="390"/>
      <c r="K517" s="390"/>
      <c r="L517" s="390"/>
      <c r="M517" s="390"/>
      <c r="N517" s="390"/>
      <c r="O517" s="390"/>
      <c r="P517" s="390"/>
      <c r="Q517" s="390"/>
      <c r="R517" s="390"/>
      <c r="S517" s="390"/>
      <c r="T517" s="390"/>
      <c r="U517" s="390"/>
      <c r="V517" s="390"/>
      <c r="W517" s="390"/>
      <c r="X517" s="390"/>
      <c r="Y517" s="390"/>
      <c r="Z517" s="390"/>
      <c r="AA517" s="390"/>
      <c r="AB517" s="390"/>
      <c r="AC517" s="390"/>
      <c r="AD517" s="390"/>
      <c r="AE517" s="390"/>
      <c r="AF517" s="390"/>
      <c r="AG517" s="390"/>
      <c r="AH517" s="390"/>
      <c r="AI517" s="390"/>
      <c r="AJ517" s="390"/>
      <c r="AK517" s="390"/>
      <c r="AL517" s="390"/>
      <c r="AM517" s="390"/>
      <c r="AN517" s="390"/>
      <c r="AO517" s="390"/>
      <c r="AP517" s="390"/>
      <c r="AQ517" s="390"/>
      <c r="AR517" s="390"/>
      <c r="AS517" s="390"/>
      <c r="AT517" s="390"/>
      <c r="AU517" s="390"/>
      <c r="AV517" s="390"/>
      <c r="AW517" s="390"/>
      <c r="AX517" s="390"/>
      <c r="AY517" s="390"/>
      <c r="AZ517" s="390"/>
      <c r="BA517" s="390"/>
      <c r="BB517" s="390"/>
      <c r="BC517" s="390"/>
      <c r="BD517" s="390"/>
      <c r="BE517" s="390"/>
      <c r="BF517" s="390"/>
      <c r="BG517" s="390"/>
      <c r="BH517" s="390"/>
      <c r="BI517" s="390"/>
      <c r="BJ517" s="390"/>
      <c r="BK517" s="390"/>
      <c r="BL517" s="390"/>
      <c r="BM517" s="390"/>
      <c r="BN517" s="390"/>
      <c r="BO517" s="390"/>
      <c r="BP517" s="390"/>
      <c r="BQ517" s="390"/>
      <c r="BR517" s="390"/>
      <c r="BS517" s="390"/>
      <c r="BT517" s="390"/>
      <c r="BU517" s="390"/>
      <c r="BV517" s="390"/>
      <c r="BW517" s="390"/>
      <c r="BX517" s="390"/>
      <c r="BY517" s="390"/>
      <c r="BZ517" s="390"/>
      <c r="CA517" s="390"/>
      <c r="CB517" s="390"/>
      <c r="CC517" s="390"/>
      <c r="CD517" s="390"/>
      <c r="CE517" s="390"/>
      <c r="CF517" s="390"/>
      <c r="CG517" s="390"/>
      <c r="CH517" s="390"/>
      <c r="CI517" s="390"/>
      <c r="CJ517" s="390"/>
      <c r="CK517" s="390"/>
      <c r="CL517" s="390"/>
      <c r="CM517" s="390"/>
      <c r="CN517" s="390"/>
      <c r="CO517" s="390"/>
      <c r="CP517" s="390"/>
      <c r="CQ517" s="390"/>
      <c r="CR517" s="390"/>
      <c r="CS517" s="390"/>
      <c r="CT517" s="390"/>
      <c r="CU517" s="390"/>
      <c r="CV517" s="390"/>
      <c r="CW517" s="390"/>
      <c r="CX517" s="390"/>
      <c r="CY517" s="390"/>
      <c r="CZ517" s="390"/>
      <c r="DA517" s="390"/>
      <c r="DB517" s="390"/>
      <c r="DC517" s="390"/>
      <c r="DD517" s="390"/>
      <c r="DE517" s="390"/>
      <c r="DF517" s="390"/>
      <c r="DG517" s="390"/>
      <c r="DH517" s="390"/>
      <c r="DI517" s="390"/>
      <c r="DJ517" s="390"/>
      <c r="DK517" s="390"/>
      <c r="DL517" s="390"/>
      <c r="DM517" s="390"/>
      <c r="DN517" s="390"/>
      <c r="DO517" s="390"/>
      <c r="DP517" s="390"/>
      <c r="DQ517" s="390"/>
      <c r="DR517" s="390"/>
      <c r="DS517" s="390"/>
      <c r="DT517" s="390"/>
      <c r="DU517" s="390"/>
      <c r="DV517" s="390"/>
      <c r="DW517" s="390"/>
      <c r="DX517" s="390"/>
      <c r="DY517" s="390"/>
      <c r="DZ517" s="390"/>
      <c r="EA517" s="390"/>
      <c r="EB517" s="390"/>
      <c r="EC517" s="390"/>
      <c r="ED517" s="390"/>
      <c r="EE517" s="390"/>
      <c r="EF517" s="390"/>
      <c r="EG517" s="390"/>
      <c r="EH517" s="390"/>
      <c r="EI517" s="390"/>
      <c r="EJ517" s="390"/>
      <c r="EK517" s="390"/>
      <c r="EL517" s="390"/>
      <c r="EM517" s="390"/>
      <c r="EN517" s="390"/>
      <c r="EO517" s="390"/>
      <c r="EP517" s="390"/>
      <c r="EQ517" s="390"/>
      <c r="ER517" s="390"/>
      <c r="ES517" s="390"/>
      <c r="ET517" s="390"/>
      <c r="EU517" s="390"/>
      <c r="EV517" s="390"/>
      <c r="EW517" s="390"/>
      <c r="EX517" s="390"/>
      <c r="EY517" s="390"/>
      <c r="EZ517" s="390"/>
      <c r="FA517" s="390"/>
      <c r="FB517" s="390"/>
      <c r="FC517" s="390"/>
      <c r="FD517" s="390"/>
      <c r="FE517" s="390"/>
      <c r="FF517" s="390"/>
      <c r="FG517" s="390"/>
      <c r="FH517" s="390"/>
      <c r="FI517" s="390"/>
      <c r="FJ517" s="390"/>
      <c r="FK517" s="390"/>
      <c r="FL517" s="390"/>
      <c r="FM517" s="390"/>
      <c r="FN517" s="390"/>
      <c r="FO517" s="390"/>
      <c r="FP517" s="390"/>
      <c r="FQ517" s="390"/>
      <c r="FR517" s="390"/>
      <c r="FS517" s="390"/>
      <c r="FT517" s="390"/>
      <c r="FU517" s="390"/>
      <c r="FV517" s="390"/>
      <c r="FW517" s="390"/>
      <c r="FX517" s="390"/>
      <c r="FY517" s="390"/>
      <c r="FZ517" s="390"/>
      <c r="GA517" s="390"/>
      <c r="GB517" s="390"/>
      <c r="GC517" s="390"/>
      <c r="GD517" s="390"/>
      <c r="GE517" s="390"/>
      <c r="GF517" s="390"/>
      <c r="GG517" s="390"/>
      <c r="GH517" s="390"/>
      <c r="GI517" s="390"/>
      <c r="GJ517" s="390"/>
      <c r="GK517" s="390"/>
      <c r="GL517" s="390"/>
      <c r="GM517" s="390"/>
      <c r="GN517" s="390"/>
      <c r="GO517" s="390"/>
      <c r="GP517" s="390"/>
      <c r="GQ517" s="390"/>
      <c r="GR517" s="390"/>
      <c r="GS517" s="390"/>
      <c r="GT517" s="390"/>
      <c r="GU517" s="390"/>
      <c r="GV517" s="390"/>
      <c r="GW517" s="390"/>
      <c r="GX517" s="390"/>
      <c r="GY517" s="390"/>
      <c r="GZ517" s="390"/>
      <c r="HA517" s="390"/>
      <c r="HB517" s="390"/>
      <c r="HC517" s="390"/>
      <c r="HD517" s="390"/>
      <c r="HE517" s="390"/>
      <c r="HF517" s="390"/>
      <c r="HG517" s="390"/>
      <c r="HH517" s="390"/>
      <c r="HI517" s="390"/>
      <c r="HJ517" s="390"/>
      <c r="HK517" s="390"/>
      <c r="HL517" s="390"/>
      <c r="HM517" s="390"/>
      <c r="HN517" s="390"/>
      <c r="HO517" s="390"/>
      <c r="HP517" s="390"/>
      <c r="HQ517" s="390"/>
      <c r="HR517" s="390"/>
      <c r="HS517" s="390"/>
      <c r="HT517" s="390"/>
      <c r="HU517" s="390"/>
      <c r="HV517" s="390"/>
      <c r="HW517" s="390"/>
      <c r="HX517" s="390"/>
      <c r="HY517" s="390"/>
      <c r="HZ517" s="390"/>
      <c r="IA517" s="390"/>
      <c r="IB517" s="390"/>
      <c r="IC517" s="390"/>
      <c r="ID517" s="390"/>
      <c r="IE517" s="390"/>
      <c r="IF517" s="390"/>
      <c r="IG517" s="390"/>
      <c r="IH517" s="390"/>
      <c r="II517" s="390"/>
      <c r="IJ517" s="390"/>
      <c r="IK517" s="390"/>
      <c r="IL517" s="390"/>
      <c r="IM517" s="390"/>
      <c r="IN517" s="390"/>
      <c r="IO517" s="390"/>
      <c r="IP517" s="390"/>
      <c r="IQ517" s="390"/>
      <c r="IR517" s="390"/>
      <c r="IS517" s="390"/>
      <c r="IT517" s="390"/>
      <c r="IU517" s="390"/>
      <c r="IV517" s="390"/>
    </row>
    <row r="518" spans="1:256" x14ac:dyDescent="0.2">
      <c r="A518" s="387" t="s">
        <v>162</v>
      </c>
      <c r="B518" s="387"/>
      <c r="C518" s="388"/>
      <c r="D518" s="387"/>
      <c r="E518" s="400"/>
      <c r="F518" s="400"/>
      <c r="G518" s="394"/>
      <c r="H518" s="389"/>
      <c r="I518" s="390"/>
      <c r="J518" s="390"/>
      <c r="K518" s="390"/>
      <c r="L518" s="390"/>
      <c r="M518" s="390"/>
      <c r="N518" s="390"/>
      <c r="O518" s="390"/>
      <c r="P518" s="390"/>
      <c r="Q518" s="390"/>
      <c r="R518" s="390"/>
      <c r="S518" s="390"/>
      <c r="T518" s="390"/>
      <c r="U518" s="390"/>
      <c r="V518" s="390"/>
      <c r="W518" s="390"/>
      <c r="X518" s="390"/>
      <c r="Y518" s="390"/>
      <c r="Z518" s="390"/>
      <c r="AA518" s="390"/>
      <c r="AB518" s="390"/>
      <c r="AC518" s="390"/>
      <c r="AD518" s="390"/>
      <c r="AE518" s="390"/>
      <c r="AF518" s="390"/>
      <c r="AG518" s="390"/>
      <c r="AH518" s="390"/>
      <c r="AI518" s="390"/>
      <c r="AJ518" s="390"/>
      <c r="AK518" s="390"/>
      <c r="AL518" s="390"/>
      <c r="AM518" s="390"/>
      <c r="AN518" s="390"/>
      <c r="AO518" s="390"/>
      <c r="AP518" s="390"/>
      <c r="AQ518" s="390"/>
      <c r="AR518" s="390"/>
      <c r="AS518" s="390"/>
      <c r="AT518" s="390"/>
      <c r="AU518" s="390"/>
      <c r="AV518" s="390"/>
      <c r="AW518" s="390"/>
      <c r="AX518" s="390"/>
      <c r="AY518" s="390"/>
      <c r="AZ518" s="390"/>
      <c r="BA518" s="390"/>
      <c r="BB518" s="390"/>
      <c r="BC518" s="390"/>
      <c r="BD518" s="390"/>
      <c r="BE518" s="390"/>
      <c r="BF518" s="390"/>
      <c r="BG518" s="390"/>
      <c r="BH518" s="390"/>
      <c r="BI518" s="390"/>
      <c r="BJ518" s="390"/>
      <c r="BK518" s="390"/>
      <c r="BL518" s="390"/>
      <c r="BM518" s="390"/>
      <c r="BN518" s="390"/>
      <c r="BO518" s="390"/>
      <c r="BP518" s="390"/>
      <c r="BQ518" s="390"/>
      <c r="BR518" s="390"/>
      <c r="BS518" s="390"/>
      <c r="BT518" s="390"/>
      <c r="BU518" s="390"/>
      <c r="BV518" s="390"/>
      <c r="BW518" s="390"/>
      <c r="BX518" s="390"/>
      <c r="BY518" s="390"/>
      <c r="BZ518" s="390"/>
      <c r="CA518" s="390"/>
      <c r="CB518" s="390"/>
      <c r="CC518" s="390"/>
      <c r="CD518" s="390"/>
      <c r="CE518" s="390"/>
      <c r="CF518" s="390"/>
      <c r="CG518" s="390"/>
      <c r="CH518" s="390"/>
      <c r="CI518" s="390"/>
      <c r="CJ518" s="390"/>
      <c r="CK518" s="390"/>
      <c r="CL518" s="390"/>
      <c r="CM518" s="390"/>
      <c r="CN518" s="390"/>
      <c r="CO518" s="390"/>
      <c r="CP518" s="390"/>
      <c r="CQ518" s="390"/>
      <c r="CR518" s="390"/>
      <c r="CS518" s="390"/>
      <c r="CT518" s="390"/>
      <c r="CU518" s="390"/>
      <c r="CV518" s="390"/>
      <c r="CW518" s="390"/>
      <c r="CX518" s="390"/>
      <c r="CY518" s="390"/>
      <c r="CZ518" s="390"/>
      <c r="DA518" s="390"/>
      <c r="DB518" s="390"/>
      <c r="DC518" s="390"/>
      <c r="DD518" s="390"/>
      <c r="DE518" s="390"/>
      <c r="DF518" s="390"/>
      <c r="DG518" s="390"/>
      <c r="DH518" s="390"/>
      <c r="DI518" s="390"/>
      <c r="DJ518" s="390"/>
      <c r="DK518" s="390"/>
      <c r="DL518" s="390"/>
      <c r="DM518" s="390"/>
      <c r="DN518" s="390"/>
      <c r="DO518" s="390"/>
      <c r="DP518" s="390"/>
      <c r="DQ518" s="390"/>
      <c r="DR518" s="390"/>
      <c r="DS518" s="390"/>
      <c r="DT518" s="390"/>
      <c r="DU518" s="390"/>
      <c r="DV518" s="390"/>
      <c r="DW518" s="390"/>
      <c r="DX518" s="390"/>
      <c r="DY518" s="390"/>
      <c r="DZ518" s="390"/>
      <c r="EA518" s="390"/>
      <c r="EB518" s="390"/>
      <c r="EC518" s="390"/>
      <c r="ED518" s="390"/>
      <c r="EE518" s="390"/>
      <c r="EF518" s="390"/>
      <c r="EG518" s="390"/>
      <c r="EH518" s="390"/>
      <c r="EI518" s="390"/>
      <c r="EJ518" s="390"/>
      <c r="EK518" s="390"/>
      <c r="EL518" s="390"/>
      <c r="EM518" s="390"/>
      <c r="EN518" s="390"/>
      <c r="EO518" s="390"/>
      <c r="EP518" s="390"/>
      <c r="EQ518" s="390"/>
      <c r="ER518" s="390"/>
      <c r="ES518" s="390"/>
      <c r="ET518" s="390"/>
      <c r="EU518" s="390"/>
      <c r="EV518" s="390"/>
      <c r="EW518" s="390"/>
      <c r="EX518" s="390"/>
      <c r="EY518" s="390"/>
      <c r="EZ518" s="390"/>
      <c r="FA518" s="390"/>
      <c r="FB518" s="390"/>
      <c r="FC518" s="390"/>
      <c r="FD518" s="390"/>
      <c r="FE518" s="390"/>
      <c r="FF518" s="390"/>
      <c r="FG518" s="390"/>
      <c r="FH518" s="390"/>
      <c r="FI518" s="390"/>
      <c r="FJ518" s="390"/>
      <c r="FK518" s="390"/>
      <c r="FL518" s="390"/>
      <c r="FM518" s="390"/>
      <c r="FN518" s="390"/>
      <c r="FO518" s="390"/>
      <c r="FP518" s="390"/>
      <c r="FQ518" s="390"/>
      <c r="FR518" s="390"/>
      <c r="FS518" s="390"/>
      <c r="FT518" s="390"/>
      <c r="FU518" s="390"/>
      <c r="FV518" s="390"/>
      <c r="FW518" s="390"/>
      <c r="FX518" s="390"/>
      <c r="FY518" s="390"/>
      <c r="FZ518" s="390"/>
      <c r="GA518" s="390"/>
      <c r="GB518" s="390"/>
      <c r="GC518" s="390"/>
      <c r="GD518" s="390"/>
      <c r="GE518" s="390"/>
      <c r="GF518" s="390"/>
      <c r="GG518" s="390"/>
      <c r="GH518" s="390"/>
      <c r="GI518" s="390"/>
      <c r="GJ518" s="390"/>
      <c r="GK518" s="390"/>
      <c r="GL518" s="390"/>
      <c r="GM518" s="390"/>
      <c r="GN518" s="390"/>
      <c r="GO518" s="390"/>
      <c r="GP518" s="390"/>
      <c r="GQ518" s="390"/>
      <c r="GR518" s="390"/>
      <c r="GS518" s="390"/>
      <c r="GT518" s="390"/>
      <c r="GU518" s="390"/>
      <c r="GV518" s="390"/>
      <c r="GW518" s="390"/>
      <c r="GX518" s="390"/>
      <c r="GY518" s="390"/>
      <c r="GZ518" s="390"/>
      <c r="HA518" s="390"/>
      <c r="HB518" s="390"/>
      <c r="HC518" s="390"/>
      <c r="HD518" s="390"/>
      <c r="HE518" s="390"/>
      <c r="HF518" s="390"/>
      <c r="HG518" s="390"/>
      <c r="HH518" s="390"/>
      <c r="HI518" s="390"/>
      <c r="HJ518" s="390"/>
      <c r="HK518" s="390"/>
      <c r="HL518" s="390"/>
      <c r="HM518" s="390"/>
      <c r="HN518" s="390"/>
      <c r="HO518" s="390"/>
      <c r="HP518" s="390"/>
      <c r="HQ518" s="390"/>
      <c r="HR518" s="390"/>
      <c r="HS518" s="390"/>
      <c r="HT518" s="390"/>
      <c r="HU518" s="390"/>
      <c r="HV518" s="390"/>
      <c r="HW518" s="390"/>
      <c r="HX518" s="390"/>
      <c r="HY518" s="390"/>
      <c r="HZ518" s="390"/>
      <c r="IA518" s="390"/>
      <c r="IB518" s="390"/>
      <c r="IC518" s="390"/>
      <c r="ID518" s="390"/>
      <c r="IE518" s="390"/>
      <c r="IF518" s="390"/>
      <c r="IG518" s="390"/>
      <c r="IH518" s="390"/>
      <c r="II518" s="390"/>
      <c r="IJ518" s="390"/>
      <c r="IK518" s="390"/>
      <c r="IL518" s="390"/>
      <c r="IM518" s="390"/>
      <c r="IN518" s="390"/>
      <c r="IO518" s="390"/>
      <c r="IP518" s="390"/>
      <c r="IQ518" s="390"/>
      <c r="IR518" s="390"/>
      <c r="IS518" s="390"/>
      <c r="IT518" s="390"/>
      <c r="IU518" s="390"/>
      <c r="IV518" s="390"/>
    </row>
    <row r="519" spans="1:256" x14ac:dyDescent="0.2">
      <c r="A519" s="449"/>
      <c r="B519" s="452"/>
      <c r="C519" s="450"/>
      <c r="D519" s="452"/>
      <c r="E519" s="432">
        <f>+B519*D519</f>
        <v>0</v>
      </c>
      <c r="F519" s="435"/>
      <c r="G519" s="438">
        <f t="shared" ref="G519:G548" si="42">E519-F519</f>
        <v>0</v>
      </c>
      <c r="H519" s="446"/>
    </row>
    <row r="520" spans="1:256" x14ac:dyDescent="0.2">
      <c r="A520" s="423"/>
      <c r="B520" s="398"/>
      <c r="C520" s="399"/>
      <c r="D520" s="398"/>
      <c r="E520" s="433">
        <f t="shared" ref="E520:E546" si="43">+B520*D520</f>
        <v>0</v>
      </c>
      <c r="F520" s="436"/>
      <c r="G520" s="439">
        <f t="shared" si="42"/>
        <v>0</v>
      </c>
      <c r="H520" s="444"/>
    </row>
    <row r="521" spans="1:256" x14ac:dyDescent="0.2">
      <c r="A521" s="423"/>
      <c r="B521" s="398"/>
      <c r="C521" s="399"/>
      <c r="D521" s="398"/>
      <c r="E521" s="433">
        <f t="shared" si="43"/>
        <v>0</v>
      </c>
      <c r="F521" s="436"/>
      <c r="G521" s="439">
        <f t="shared" si="42"/>
        <v>0</v>
      </c>
      <c r="H521" s="444"/>
    </row>
    <row r="522" spans="1:256" x14ac:dyDescent="0.2">
      <c r="A522" s="423"/>
      <c r="B522" s="398"/>
      <c r="C522" s="399"/>
      <c r="D522" s="398"/>
      <c r="E522" s="433">
        <f t="shared" si="43"/>
        <v>0</v>
      </c>
      <c r="F522" s="436"/>
      <c r="G522" s="439">
        <f t="shared" si="42"/>
        <v>0</v>
      </c>
      <c r="H522" s="444"/>
    </row>
    <row r="523" spans="1:256" x14ac:dyDescent="0.2">
      <c r="A523" s="423"/>
      <c r="B523" s="398"/>
      <c r="C523" s="399"/>
      <c r="D523" s="398"/>
      <c r="E523" s="433">
        <f t="shared" si="43"/>
        <v>0</v>
      </c>
      <c r="F523" s="436"/>
      <c r="G523" s="439">
        <f t="shared" si="42"/>
        <v>0</v>
      </c>
      <c r="H523" s="444"/>
    </row>
    <row r="524" spans="1:256" x14ac:dyDescent="0.2">
      <c r="A524" s="423"/>
      <c r="B524" s="398"/>
      <c r="C524" s="399"/>
      <c r="D524" s="398"/>
      <c r="E524" s="433">
        <f t="shared" si="43"/>
        <v>0</v>
      </c>
      <c r="F524" s="436"/>
      <c r="G524" s="439">
        <f t="shared" si="42"/>
        <v>0</v>
      </c>
      <c r="H524" s="444"/>
    </row>
    <row r="525" spans="1:256" x14ac:dyDescent="0.2">
      <c r="A525" s="423"/>
      <c r="B525" s="398"/>
      <c r="C525" s="399"/>
      <c r="D525" s="398"/>
      <c r="E525" s="433">
        <f t="shared" si="43"/>
        <v>0</v>
      </c>
      <c r="F525" s="436"/>
      <c r="G525" s="439">
        <f t="shared" si="42"/>
        <v>0</v>
      </c>
      <c r="H525" s="444"/>
    </row>
    <row r="526" spans="1:256" x14ac:dyDescent="0.2">
      <c r="A526" s="423"/>
      <c r="B526" s="398"/>
      <c r="C526" s="399"/>
      <c r="D526" s="398"/>
      <c r="E526" s="433">
        <f t="shared" si="43"/>
        <v>0</v>
      </c>
      <c r="F526" s="436"/>
      <c r="G526" s="439">
        <f t="shared" si="42"/>
        <v>0</v>
      </c>
      <c r="H526" s="444"/>
    </row>
    <row r="527" spans="1:256" x14ac:dyDescent="0.2">
      <c r="A527" s="423"/>
      <c r="B527" s="398"/>
      <c r="C527" s="399"/>
      <c r="D527" s="398"/>
      <c r="E527" s="433">
        <f t="shared" si="43"/>
        <v>0</v>
      </c>
      <c r="F527" s="436"/>
      <c r="G527" s="439">
        <f t="shared" si="42"/>
        <v>0</v>
      </c>
      <c r="H527" s="444"/>
    </row>
    <row r="528" spans="1:256" x14ac:dyDescent="0.2">
      <c r="A528" s="423"/>
      <c r="B528" s="398"/>
      <c r="C528" s="399"/>
      <c r="D528" s="398"/>
      <c r="E528" s="433">
        <f t="shared" si="43"/>
        <v>0</v>
      </c>
      <c r="F528" s="436"/>
      <c r="G528" s="439">
        <f t="shared" si="42"/>
        <v>0</v>
      </c>
      <c r="H528" s="444"/>
    </row>
    <row r="529" spans="1:8" x14ac:dyDescent="0.2">
      <c r="A529" s="423"/>
      <c r="B529" s="398"/>
      <c r="C529" s="399"/>
      <c r="D529" s="398"/>
      <c r="E529" s="433">
        <f t="shared" si="43"/>
        <v>0</v>
      </c>
      <c r="F529" s="436"/>
      <c r="G529" s="439">
        <f t="shared" si="42"/>
        <v>0</v>
      </c>
      <c r="H529" s="444"/>
    </row>
    <row r="530" spans="1:8" x14ac:dyDescent="0.2">
      <c r="A530" s="423"/>
      <c r="B530" s="398"/>
      <c r="C530" s="399"/>
      <c r="D530" s="398"/>
      <c r="E530" s="433">
        <f t="shared" si="43"/>
        <v>0</v>
      </c>
      <c r="F530" s="436"/>
      <c r="G530" s="439">
        <f t="shared" si="42"/>
        <v>0</v>
      </c>
      <c r="H530" s="444"/>
    </row>
    <row r="531" spans="1:8" x14ac:dyDescent="0.2">
      <c r="A531" s="423"/>
      <c r="B531" s="398"/>
      <c r="C531" s="399"/>
      <c r="D531" s="398"/>
      <c r="E531" s="433">
        <f t="shared" si="43"/>
        <v>0</v>
      </c>
      <c r="F531" s="436"/>
      <c r="G531" s="439">
        <f t="shared" si="42"/>
        <v>0</v>
      </c>
      <c r="H531" s="444"/>
    </row>
    <row r="532" spans="1:8" x14ac:dyDescent="0.2">
      <c r="A532" s="423"/>
      <c r="B532" s="398"/>
      <c r="C532" s="399"/>
      <c r="D532" s="398"/>
      <c r="E532" s="433">
        <f t="shared" si="43"/>
        <v>0</v>
      </c>
      <c r="F532" s="436"/>
      <c r="G532" s="439">
        <f t="shared" si="42"/>
        <v>0</v>
      </c>
      <c r="H532" s="444"/>
    </row>
    <row r="533" spans="1:8" x14ac:dyDescent="0.2">
      <c r="A533" s="423"/>
      <c r="B533" s="398"/>
      <c r="C533" s="399"/>
      <c r="D533" s="398"/>
      <c r="E533" s="433">
        <f t="shared" si="43"/>
        <v>0</v>
      </c>
      <c r="F533" s="436"/>
      <c r="G533" s="439">
        <f t="shared" si="42"/>
        <v>0</v>
      </c>
      <c r="H533" s="444"/>
    </row>
    <row r="534" spans="1:8" x14ac:dyDescent="0.2">
      <c r="A534" s="423"/>
      <c r="B534" s="398"/>
      <c r="C534" s="399"/>
      <c r="D534" s="398"/>
      <c r="E534" s="433">
        <f t="shared" si="43"/>
        <v>0</v>
      </c>
      <c r="F534" s="436"/>
      <c r="G534" s="439">
        <f t="shared" si="42"/>
        <v>0</v>
      </c>
      <c r="H534" s="444"/>
    </row>
    <row r="535" spans="1:8" x14ac:dyDescent="0.2">
      <c r="A535" s="423"/>
      <c r="B535" s="398"/>
      <c r="C535" s="399"/>
      <c r="D535" s="398"/>
      <c r="E535" s="433">
        <f t="shared" si="43"/>
        <v>0</v>
      </c>
      <c r="F535" s="436"/>
      <c r="G535" s="439">
        <f t="shared" si="42"/>
        <v>0</v>
      </c>
      <c r="H535" s="444"/>
    </row>
    <row r="536" spans="1:8" x14ac:dyDescent="0.2">
      <c r="A536" s="423"/>
      <c r="B536" s="398"/>
      <c r="C536" s="399"/>
      <c r="D536" s="398"/>
      <c r="E536" s="433">
        <f t="shared" si="43"/>
        <v>0</v>
      </c>
      <c r="F536" s="436"/>
      <c r="G536" s="439">
        <f t="shared" si="42"/>
        <v>0</v>
      </c>
      <c r="H536" s="444"/>
    </row>
    <row r="537" spans="1:8" x14ac:dyDescent="0.2">
      <c r="A537" s="423"/>
      <c r="B537" s="398"/>
      <c r="C537" s="399"/>
      <c r="D537" s="398"/>
      <c r="E537" s="433">
        <f t="shared" si="43"/>
        <v>0</v>
      </c>
      <c r="F537" s="436"/>
      <c r="G537" s="439">
        <f t="shared" si="42"/>
        <v>0</v>
      </c>
      <c r="H537" s="444"/>
    </row>
    <row r="538" spans="1:8" x14ac:dyDescent="0.2">
      <c r="A538" s="423"/>
      <c r="B538" s="398"/>
      <c r="C538" s="399"/>
      <c r="D538" s="398"/>
      <c r="E538" s="433">
        <f t="shared" si="43"/>
        <v>0</v>
      </c>
      <c r="F538" s="436"/>
      <c r="G538" s="439">
        <f t="shared" si="42"/>
        <v>0</v>
      </c>
      <c r="H538" s="444"/>
    </row>
    <row r="539" spans="1:8" x14ac:dyDescent="0.2">
      <c r="A539" s="423"/>
      <c r="B539" s="398"/>
      <c r="C539" s="399"/>
      <c r="D539" s="398"/>
      <c r="E539" s="433">
        <f t="shared" si="43"/>
        <v>0</v>
      </c>
      <c r="F539" s="436"/>
      <c r="G539" s="439">
        <f t="shared" si="42"/>
        <v>0</v>
      </c>
      <c r="H539" s="444"/>
    </row>
    <row r="540" spans="1:8" x14ac:dyDescent="0.2">
      <c r="A540" s="423"/>
      <c r="B540" s="398"/>
      <c r="C540" s="399"/>
      <c r="D540" s="398"/>
      <c r="E540" s="433">
        <f t="shared" si="43"/>
        <v>0</v>
      </c>
      <c r="F540" s="436"/>
      <c r="G540" s="439">
        <f t="shared" si="42"/>
        <v>0</v>
      </c>
      <c r="H540" s="444"/>
    </row>
    <row r="541" spans="1:8" x14ac:dyDescent="0.2">
      <c r="A541" s="423"/>
      <c r="B541" s="398"/>
      <c r="C541" s="399"/>
      <c r="D541" s="398"/>
      <c r="E541" s="433">
        <f t="shared" si="43"/>
        <v>0</v>
      </c>
      <c r="F541" s="436"/>
      <c r="G541" s="439">
        <f t="shared" si="42"/>
        <v>0</v>
      </c>
      <c r="H541" s="444"/>
    </row>
    <row r="542" spans="1:8" x14ac:dyDescent="0.2">
      <c r="A542" s="423"/>
      <c r="B542" s="398"/>
      <c r="C542" s="399"/>
      <c r="D542" s="398"/>
      <c r="E542" s="433">
        <f t="shared" si="43"/>
        <v>0</v>
      </c>
      <c r="F542" s="436"/>
      <c r="G542" s="439">
        <f t="shared" si="42"/>
        <v>0</v>
      </c>
      <c r="H542" s="444"/>
    </row>
    <row r="543" spans="1:8" x14ac:dyDescent="0.2">
      <c r="A543" s="423"/>
      <c r="B543" s="398"/>
      <c r="C543" s="399"/>
      <c r="D543" s="398"/>
      <c r="E543" s="433">
        <f t="shared" si="43"/>
        <v>0</v>
      </c>
      <c r="F543" s="436"/>
      <c r="G543" s="439">
        <f t="shared" si="42"/>
        <v>0</v>
      </c>
      <c r="H543" s="444"/>
    </row>
    <row r="544" spans="1:8" x14ac:dyDescent="0.2">
      <c r="A544" s="423"/>
      <c r="B544" s="398"/>
      <c r="C544" s="399"/>
      <c r="D544" s="398"/>
      <c r="E544" s="433">
        <f t="shared" si="43"/>
        <v>0</v>
      </c>
      <c r="F544" s="436"/>
      <c r="G544" s="439">
        <f t="shared" si="42"/>
        <v>0</v>
      </c>
      <c r="H544" s="444"/>
    </row>
    <row r="545" spans="1:256" x14ac:dyDescent="0.2">
      <c r="A545" s="423"/>
      <c r="B545" s="398"/>
      <c r="C545" s="399"/>
      <c r="D545" s="398"/>
      <c r="E545" s="433">
        <f t="shared" si="43"/>
        <v>0</v>
      </c>
      <c r="F545" s="436"/>
      <c r="G545" s="439">
        <f t="shared" si="42"/>
        <v>0</v>
      </c>
      <c r="H545" s="444"/>
    </row>
    <row r="546" spans="1:256" x14ac:dyDescent="0.2">
      <c r="A546" s="423"/>
      <c r="B546" s="398"/>
      <c r="C546" s="399"/>
      <c r="D546" s="398"/>
      <c r="E546" s="433">
        <f t="shared" si="43"/>
        <v>0</v>
      </c>
      <c r="F546" s="436"/>
      <c r="G546" s="439">
        <f t="shared" si="42"/>
        <v>0</v>
      </c>
      <c r="H546" s="444"/>
    </row>
    <row r="547" spans="1:256" x14ac:dyDescent="0.2">
      <c r="A547" s="423"/>
      <c r="B547" s="398"/>
      <c r="C547" s="399"/>
      <c r="D547" s="398"/>
      <c r="E547" s="433">
        <f>+B547*D547</f>
        <v>0</v>
      </c>
      <c r="F547" s="436"/>
      <c r="G547" s="439">
        <f t="shared" si="42"/>
        <v>0</v>
      </c>
      <c r="H547" s="444"/>
    </row>
    <row r="548" spans="1:256" x14ac:dyDescent="0.2">
      <c r="A548" s="423"/>
      <c r="B548" s="398"/>
      <c r="C548" s="399"/>
      <c r="D548" s="398"/>
      <c r="E548" s="433">
        <f>+B548*D548</f>
        <v>0</v>
      </c>
      <c r="F548" s="436"/>
      <c r="G548" s="439">
        <f t="shared" si="42"/>
        <v>0</v>
      </c>
      <c r="H548" s="444"/>
    </row>
    <row r="549" spans="1:256" ht="15" customHeight="1" x14ac:dyDescent="0.2">
      <c r="A549" s="677" t="s">
        <v>146</v>
      </c>
      <c r="B549" s="678"/>
      <c r="C549" s="678"/>
      <c r="D549" s="679"/>
      <c r="E549" s="441">
        <f>SUM(E519:E548)</f>
        <v>0</v>
      </c>
      <c r="F549" s="441">
        <f>SUM(F519:F548)</f>
        <v>0</v>
      </c>
      <c r="G549" s="441">
        <f t="shared" ref="G549" si="44">SUM(G519:G548)</f>
        <v>0</v>
      </c>
      <c r="H549" s="448"/>
      <c r="I549" s="390"/>
      <c r="J549" s="390"/>
      <c r="K549" s="390"/>
      <c r="L549" s="390"/>
      <c r="M549" s="390"/>
      <c r="N549" s="390"/>
      <c r="O549" s="390"/>
      <c r="P549" s="390"/>
      <c r="Q549" s="390"/>
      <c r="R549" s="390"/>
      <c r="S549" s="390"/>
      <c r="T549" s="390"/>
      <c r="U549" s="390"/>
      <c r="V549" s="390"/>
      <c r="W549" s="390"/>
      <c r="X549" s="390"/>
      <c r="Y549" s="390"/>
      <c r="Z549" s="390"/>
      <c r="AA549" s="390"/>
      <c r="AB549" s="390"/>
      <c r="AC549" s="390"/>
      <c r="AD549" s="390"/>
      <c r="AE549" s="390"/>
      <c r="AF549" s="390"/>
      <c r="AG549" s="390"/>
      <c r="AH549" s="390"/>
      <c r="AI549" s="390"/>
      <c r="AJ549" s="390"/>
      <c r="AK549" s="390"/>
      <c r="AL549" s="390"/>
      <c r="AM549" s="390"/>
      <c r="AN549" s="390"/>
      <c r="AO549" s="390"/>
      <c r="AP549" s="390"/>
      <c r="AQ549" s="390"/>
      <c r="AR549" s="390"/>
      <c r="AS549" s="390"/>
      <c r="AT549" s="390"/>
      <c r="AU549" s="390"/>
      <c r="AV549" s="390"/>
      <c r="AW549" s="390"/>
      <c r="AX549" s="390"/>
      <c r="AY549" s="390"/>
      <c r="AZ549" s="390"/>
      <c r="BA549" s="390"/>
      <c r="BB549" s="390"/>
      <c r="BC549" s="390"/>
      <c r="BD549" s="390"/>
      <c r="BE549" s="390"/>
      <c r="BF549" s="390"/>
      <c r="BG549" s="390"/>
      <c r="BH549" s="390"/>
      <c r="BI549" s="390"/>
      <c r="BJ549" s="390"/>
      <c r="BK549" s="390"/>
      <c r="BL549" s="390"/>
      <c r="BM549" s="390"/>
      <c r="BN549" s="390"/>
      <c r="BO549" s="390"/>
      <c r="BP549" s="390"/>
      <c r="BQ549" s="390"/>
      <c r="BR549" s="390"/>
      <c r="BS549" s="390"/>
      <c r="BT549" s="390"/>
      <c r="BU549" s="390"/>
      <c r="BV549" s="390"/>
      <c r="BW549" s="390"/>
      <c r="BX549" s="390"/>
      <c r="BY549" s="390"/>
      <c r="BZ549" s="390"/>
      <c r="CA549" s="390"/>
      <c r="CB549" s="390"/>
      <c r="CC549" s="390"/>
      <c r="CD549" s="390"/>
      <c r="CE549" s="390"/>
      <c r="CF549" s="390"/>
      <c r="CG549" s="390"/>
      <c r="CH549" s="390"/>
      <c r="CI549" s="390"/>
      <c r="CJ549" s="390"/>
      <c r="CK549" s="390"/>
      <c r="CL549" s="390"/>
      <c r="CM549" s="390"/>
      <c r="CN549" s="390"/>
      <c r="CO549" s="390"/>
      <c r="CP549" s="390"/>
      <c r="CQ549" s="390"/>
      <c r="CR549" s="390"/>
      <c r="CS549" s="390"/>
      <c r="CT549" s="390"/>
      <c r="CU549" s="390"/>
      <c r="CV549" s="390"/>
      <c r="CW549" s="390"/>
      <c r="CX549" s="390"/>
      <c r="CY549" s="390"/>
      <c r="CZ549" s="390"/>
      <c r="DA549" s="390"/>
      <c r="DB549" s="390"/>
      <c r="DC549" s="390"/>
      <c r="DD549" s="390"/>
      <c r="DE549" s="390"/>
      <c r="DF549" s="390"/>
      <c r="DG549" s="390"/>
      <c r="DH549" s="390"/>
      <c r="DI549" s="390"/>
      <c r="DJ549" s="390"/>
      <c r="DK549" s="390"/>
      <c r="DL549" s="390"/>
      <c r="DM549" s="390"/>
      <c r="DN549" s="390"/>
      <c r="DO549" s="390"/>
      <c r="DP549" s="390"/>
      <c r="DQ549" s="390"/>
      <c r="DR549" s="390"/>
      <c r="DS549" s="390"/>
      <c r="DT549" s="390"/>
      <c r="DU549" s="390"/>
      <c r="DV549" s="390"/>
      <c r="DW549" s="390"/>
      <c r="DX549" s="390"/>
      <c r="DY549" s="390"/>
      <c r="DZ549" s="390"/>
      <c r="EA549" s="390"/>
      <c r="EB549" s="390"/>
      <c r="EC549" s="390"/>
      <c r="ED549" s="390"/>
      <c r="EE549" s="390"/>
      <c r="EF549" s="390"/>
      <c r="EG549" s="390"/>
      <c r="EH549" s="390"/>
      <c r="EI549" s="390"/>
      <c r="EJ549" s="390"/>
      <c r="EK549" s="390"/>
      <c r="EL549" s="390"/>
      <c r="EM549" s="390"/>
      <c r="EN549" s="390"/>
      <c r="EO549" s="390"/>
      <c r="EP549" s="390"/>
      <c r="EQ549" s="390"/>
      <c r="ER549" s="390"/>
      <c r="ES549" s="390"/>
      <c r="ET549" s="390"/>
      <c r="EU549" s="390"/>
      <c r="EV549" s="390"/>
      <c r="EW549" s="390"/>
      <c r="EX549" s="390"/>
      <c r="EY549" s="390"/>
      <c r="EZ549" s="390"/>
      <c r="FA549" s="390"/>
      <c r="FB549" s="390"/>
      <c r="FC549" s="390"/>
      <c r="FD549" s="390"/>
      <c r="FE549" s="390"/>
      <c r="FF549" s="390"/>
      <c r="FG549" s="390"/>
      <c r="FH549" s="390"/>
      <c r="FI549" s="390"/>
      <c r="FJ549" s="390"/>
      <c r="FK549" s="390"/>
      <c r="FL549" s="390"/>
      <c r="FM549" s="390"/>
      <c r="FN549" s="390"/>
      <c r="FO549" s="390"/>
      <c r="FP549" s="390"/>
      <c r="FQ549" s="390"/>
      <c r="FR549" s="390"/>
      <c r="FS549" s="390"/>
      <c r="FT549" s="390"/>
      <c r="FU549" s="390"/>
      <c r="FV549" s="390"/>
      <c r="FW549" s="390"/>
      <c r="FX549" s="390"/>
      <c r="FY549" s="390"/>
      <c r="FZ549" s="390"/>
      <c r="GA549" s="390"/>
      <c r="GB549" s="390"/>
      <c r="GC549" s="390"/>
      <c r="GD549" s="390"/>
      <c r="GE549" s="390"/>
      <c r="GF549" s="390"/>
      <c r="GG549" s="390"/>
      <c r="GH549" s="390"/>
      <c r="GI549" s="390"/>
      <c r="GJ549" s="390"/>
      <c r="GK549" s="390"/>
      <c r="GL549" s="390"/>
      <c r="GM549" s="390"/>
      <c r="GN549" s="390"/>
      <c r="GO549" s="390"/>
      <c r="GP549" s="390"/>
      <c r="GQ549" s="390"/>
      <c r="GR549" s="390"/>
      <c r="GS549" s="390"/>
      <c r="GT549" s="390"/>
      <c r="GU549" s="390"/>
      <c r="GV549" s="390"/>
      <c r="GW549" s="390"/>
      <c r="GX549" s="390"/>
      <c r="GY549" s="390"/>
      <c r="GZ549" s="390"/>
      <c r="HA549" s="390"/>
      <c r="HB549" s="390"/>
      <c r="HC549" s="390"/>
      <c r="HD549" s="390"/>
      <c r="HE549" s="390"/>
      <c r="HF549" s="390"/>
      <c r="HG549" s="390"/>
      <c r="HH549" s="390"/>
      <c r="HI549" s="390"/>
      <c r="HJ549" s="390"/>
      <c r="HK549" s="390"/>
      <c r="HL549" s="390"/>
      <c r="HM549" s="390"/>
      <c r="HN549" s="390"/>
      <c r="HO549" s="390"/>
      <c r="HP549" s="390"/>
      <c r="HQ549" s="390"/>
      <c r="HR549" s="390"/>
      <c r="HS549" s="390"/>
      <c r="HT549" s="390"/>
      <c r="HU549" s="390"/>
      <c r="HV549" s="390"/>
      <c r="HW549" s="390"/>
      <c r="HX549" s="390"/>
      <c r="HY549" s="390"/>
      <c r="HZ549" s="390"/>
      <c r="IA549" s="390"/>
      <c r="IB549" s="390"/>
      <c r="IC549" s="390"/>
      <c r="ID549" s="390"/>
      <c r="IE549" s="390"/>
      <c r="IF549" s="390"/>
      <c r="IG549" s="390"/>
      <c r="IH549" s="390"/>
      <c r="II549" s="390"/>
      <c r="IJ549" s="390"/>
      <c r="IK549" s="390"/>
      <c r="IL549" s="390"/>
      <c r="IM549" s="390"/>
      <c r="IN549" s="390"/>
      <c r="IO549" s="390"/>
      <c r="IP549" s="390"/>
      <c r="IQ549" s="390"/>
      <c r="IR549" s="390"/>
      <c r="IS549" s="390"/>
      <c r="IT549" s="390"/>
      <c r="IU549" s="390"/>
      <c r="IV549" s="390"/>
    </row>
    <row r="550" spans="1:256" x14ac:dyDescent="0.2">
      <c r="A550" s="387" t="s">
        <v>163</v>
      </c>
      <c r="B550" s="387"/>
      <c r="C550" s="388"/>
      <c r="D550" s="387"/>
      <c r="E550" s="400"/>
      <c r="F550" s="400"/>
      <c r="G550" s="394"/>
      <c r="H550" s="389"/>
      <c r="I550" s="390"/>
      <c r="J550" s="390"/>
      <c r="K550" s="390"/>
      <c r="L550" s="390"/>
      <c r="M550" s="390"/>
      <c r="N550" s="390"/>
      <c r="O550" s="390"/>
      <c r="P550" s="390"/>
      <c r="Q550" s="390"/>
      <c r="R550" s="390"/>
      <c r="S550" s="390"/>
      <c r="T550" s="390"/>
      <c r="U550" s="390"/>
      <c r="V550" s="390"/>
      <c r="W550" s="390"/>
      <c r="X550" s="390"/>
      <c r="Y550" s="390"/>
      <c r="Z550" s="390"/>
      <c r="AA550" s="390"/>
      <c r="AB550" s="390"/>
      <c r="AC550" s="390"/>
      <c r="AD550" s="390"/>
      <c r="AE550" s="390"/>
      <c r="AF550" s="390"/>
      <c r="AG550" s="390"/>
      <c r="AH550" s="390"/>
      <c r="AI550" s="390"/>
      <c r="AJ550" s="390"/>
      <c r="AK550" s="390"/>
      <c r="AL550" s="390"/>
      <c r="AM550" s="390"/>
      <c r="AN550" s="390"/>
      <c r="AO550" s="390"/>
      <c r="AP550" s="390"/>
      <c r="AQ550" s="390"/>
      <c r="AR550" s="390"/>
      <c r="AS550" s="390"/>
      <c r="AT550" s="390"/>
      <c r="AU550" s="390"/>
      <c r="AV550" s="390"/>
      <c r="AW550" s="390"/>
      <c r="AX550" s="390"/>
      <c r="AY550" s="390"/>
      <c r="AZ550" s="390"/>
      <c r="BA550" s="390"/>
      <c r="BB550" s="390"/>
      <c r="BC550" s="390"/>
      <c r="BD550" s="390"/>
      <c r="BE550" s="390"/>
      <c r="BF550" s="390"/>
      <c r="BG550" s="390"/>
      <c r="BH550" s="390"/>
      <c r="BI550" s="390"/>
      <c r="BJ550" s="390"/>
      <c r="BK550" s="390"/>
      <c r="BL550" s="390"/>
      <c r="BM550" s="390"/>
      <c r="BN550" s="390"/>
      <c r="BO550" s="390"/>
      <c r="BP550" s="390"/>
      <c r="BQ550" s="390"/>
      <c r="BR550" s="390"/>
      <c r="BS550" s="390"/>
      <c r="BT550" s="390"/>
      <c r="BU550" s="390"/>
      <c r="BV550" s="390"/>
      <c r="BW550" s="390"/>
      <c r="BX550" s="390"/>
      <c r="BY550" s="390"/>
      <c r="BZ550" s="390"/>
      <c r="CA550" s="390"/>
      <c r="CB550" s="390"/>
      <c r="CC550" s="390"/>
      <c r="CD550" s="390"/>
      <c r="CE550" s="390"/>
      <c r="CF550" s="390"/>
      <c r="CG550" s="390"/>
      <c r="CH550" s="390"/>
      <c r="CI550" s="390"/>
      <c r="CJ550" s="390"/>
      <c r="CK550" s="390"/>
      <c r="CL550" s="390"/>
      <c r="CM550" s="390"/>
      <c r="CN550" s="390"/>
      <c r="CO550" s="390"/>
      <c r="CP550" s="390"/>
      <c r="CQ550" s="390"/>
      <c r="CR550" s="390"/>
      <c r="CS550" s="390"/>
      <c r="CT550" s="390"/>
      <c r="CU550" s="390"/>
      <c r="CV550" s="390"/>
      <c r="CW550" s="390"/>
      <c r="CX550" s="390"/>
      <c r="CY550" s="390"/>
      <c r="CZ550" s="390"/>
      <c r="DA550" s="390"/>
      <c r="DB550" s="390"/>
      <c r="DC550" s="390"/>
      <c r="DD550" s="390"/>
      <c r="DE550" s="390"/>
      <c r="DF550" s="390"/>
      <c r="DG550" s="390"/>
      <c r="DH550" s="390"/>
      <c r="DI550" s="390"/>
      <c r="DJ550" s="390"/>
      <c r="DK550" s="390"/>
      <c r="DL550" s="390"/>
      <c r="DM550" s="390"/>
      <c r="DN550" s="390"/>
      <c r="DO550" s="390"/>
      <c r="DP550" s="390"/>
      <c r="DQ550" s="390"/>
      <c r="DR550" s="390"/>
      <c r="DS550" s="390"/>
      <c r="DT550" s="390"/>
      <c r="DU550" s="390"/>
      <c r="DV550" s="390"/>
      <c r="DW550" s="390"/>
      <c r="DX550" s="390"/>
      <c r="DY550" s="390"/>
      <c r="DZ550" s="390"/>
      <c r="EA550" s="390"/>
      <c r="EB550" s="390"/>
      <c r="EC550" s="390"/>
      <c r="ED550" s="390"/>
      <c r="EE550" s="390"/>
      <c r="EF550" s="390"/>
      <c r="EG550" s="390"/>
      <c r="EH550" s="390"/>
      <c r="EI550" s="390"/>
      <c r="EJ550" s="390"/>
      <c r="EK550" s="390"/>
      <c r="EL550" s="390"/>
      <c r="EM550" s="390"/>
      <c r="EN550" s="390"/>
      <c r="EO550" s="390"/>
      <c r="EP550" s="390"/>
      <c r="EQ550" s="390"/>
      <c r="ER550" s="390"/>
      <c r="ES550" s="390"/>
      <c r="ET550" s="390"/>
      <c r="EU550" s="390"/>
      <c r="EV550" s="390"/>
      <c r="EW550" s="390"/>
      <c r="EX550" s="390"/>
      <c r="EY550" s="390"/>
      <c r="EZ550" s="390"/>
      <c r="FA550" s="390"/>
      <c r="FB550" s="390"/>
      <c r="FC550" s="390"/>
      <c r="FD550" s="390"/>
      <c r="FE550" s="390"/>
      <c r="FF550" s="390"/>
      <c r="FG550" s="390"/>
      <c r="FH550" s="390"/>
      <c r="FI550" s="390"/>
      <c r="FJ550" s="390"/>
      <c r="FK550" s="390"/>
      <c r="FL550" s="390"/>
      <c r="FM550" s="390"/>
      <c r="FN550" s="390"/>
      <c r="FO550" s="390"/>
      <c r="FP550" s="390"/>
      <c r="FQ550" s="390"/>
      <c r="FR550" s="390"/>
      <c r="FS550" s="390"/>
      <c r="FT550" s="390"/>
      <c r="FU550" s="390"/>
      <c r="FV550" s="390"/>
      <c r="FW550" s="390"/>
      <c r="FX550" s="390"/>
      <c r="FY550" s="390"/>
      <c r="FZ550" s="390"/>
      <c r="GA550" s="390"/>
      <c r="GB550" s="390"/>
      <c r="GC550" s="390"/>
      <c r="GD550" s="390"/>
      <c r="GE550" s="390"/>
      <c r="GF550" s="390"/>
      <c r="GG550" s="390"/>
      <c r="GH550" s="390"/>
      <c r="GI550" s="390"/>
      <c r="GJ550" s="390"/>
      <c r="GK550" s="390"/>
      <c r="GL550" s="390"/>
      <c r="GM550" s="390"/>
      <c r="GN550" s="390"/>
      <c r="GO550" s="390"/>
      <c r="GP550" s="390"/>
      <c r="GQ550" s="390"/>
      <c r="GR550" s="390"/>
      <c r="GS550" s="390"/>
      <c r="GT550" s="390"/>
      <c r="GU550" s="390"/>
      <c r="GV550" s="390"/>
      <c r="GW550" s="390"/>
      <c r="GX550" s="390"/>
      <c r="GY550" s="390"/>
      <c r="GZ550" s="390"/>
      <c r="HA550" s="390"/>
      <c r="HB550" s="390"/>
      <c r="HC550" s="390"/>
      <c r="HD550" s="390"/>
      <c r="HE550" s="390"/>
      <c r="HF550" s="390"/>
      <c r="HG550" s="390"/>
      <c r="HH550" s="390"/>
      <c r="HI550" s="390"/>
      <c r="HJ550" s="390"/>
      <c r="HK550" s="390"/>
      <c r="HL550" s="390"/>
      <c r="HM550" s="390"/>
      <c r="HN550" s="390"/>
      <c r="HO550" s="390"/>
      <c r="HP550" s="390"/>
      <c r="HQ550" s="390"/>
      <c r="HR550" s="390"/>
      <c r="HS550" s="390"/>
      <c r="HT550" s="390"/>
      <c r="HU550" s="390"/>
      <c r="HV550" s="390"/>
      <c r="HW550" s="390"/>
      <c r="HX550" s="390"/>
      <c r="HY550" s="390"/>
      <c r="HZ550" s="390"/>
      <c r="IA550" s="390"/>
      <c r="IB550" s="390"/>
      <c r="IC550" s="390"/>
      <c r="ID550" s="390"/>
      <c r="IE550" s="390"/>
      <c r="IF550" s="390"/>
      <c r="IG550" s="390"/>
      <c r="IH550" s="390"/>
      <c r="II550" s="390"/>
      <c r="IJ550" s="390"/>
      <c r="IK550" s="390"/>
      <c r="IL550" s="390"/>
      <c r="IM550" s="390"/>
      <c r="IN550" s="390"/>
      <c r="IO550" s="390"/>
      <c r="IP550" s="390"/>
      <c r="IQ550" s="390"/>
      <c r="IR550" s="390"/>
      <c r="IS550" s="390"/>
      <c r="IT550" s="390"/>
      <c r="IU550" s="390"/>
      <c r="IV550" s="390"/>
    </row>
    <row r="551" spans="1:256" x14ac:dyDescent="0.2">
      <c r="A551" s="449"/>
      <c r="B551" s="452"/>
      <c r="C551" s="450"/>
      <c r="D551" s="452"/>
      <c r="E551" s="432">
        <f t="shared" ref="E551:E580" si="45">+B551*D551</f>
        <v>0</v>
      </c>
      <c r="F551" s="435"/>
      <c r="G551" s="438">
        <f t="shared" ref="G551:G580" si="46">E551-F551</f>
        <v>0</v>
      </c>
      <c r="H551" s="443"/>
      <c r="I551" s="390"/>
      <c r="J551" s="390"/>
      <c r="K551" s="390"/>
      <c r="L551" s="390"/>
      <c r="M551" s="390"/>
      <c r="N551" s="390"/>
      <c r="O551" s="390"/>
      <c r="P551" s="390"/>
      <c r="Q551" s="390"/>
      <c r="R551" s="390"/>
      <c r="S551" s="390"/>
      <c r="T551" s="390"/>
      <c r="U551" s="390"/>
      <c r="V551" s="390"/>
      <c r="W551" s="390"/>
      <c r="X551" s="390"/>
      <c r="Y551" s="390"/>
      <c r="Z551" s="390"/>
      <c r="AA551" s="390"/>
      <c r="AB551" s="390"/>
      <c r="AC551" s="390"/>
      <c r="AD551" s="390"/>
      <c r="AE551" s="390"/>
      <c r="AF551" s="390"/>
      <c r="AG551" s="390"/>
      <c r="AH551" s="390"/>
      <c r="AI551" s="390"/>
      <c r="AJ551" s="390"/>
      <c r="AK551" s="390"/>
      <c r="AL551" s="390"/>
      <c r="AM551" s="390"/>
      <c r="AN551" s="390"/>
      <c r="AO551" s="390"/>
      <c r="AP551" s="390"/>
      <c r="AQ551" s="390"/>
      <c r="AR551" s="390"/>
      <c r="AS551" s="390"/>
      <c r="AT551" s="390"/>
      <c r="AU551" s="390"/>
      <c r="AV551" s="390"/>
      <c r="AW551" s="390"/>
      <c r="AX551" s="390"/>
      <c r="AY551" s="390"/>
      <c r="AZ551" s="390"/>
      <c r="BA551" s="390"/>
      <c r="BB551" s="390"/>
      <c r="BC551" s="390"/>
      <c r="BD551" s="390"/>
      <c r="BE551" s="390"/>
      <c r="BF551" s="390"/>
      <c r="BG551" s="390"/>
      <c r="BH551" s="390"/>
      <c r="BI551" s="390"/>
      <c r="BJ551" s="390"/>
      <c r="BK551" s="390"/>
      <c r="BL551" s="390"/>
      <c r="BM551" s="390"/>
      <c r="BN551" s="390"/>
      <c r="BO551" s="390"/>
      <c r="BP551" s="390"/>
      <c r="BQ551" s="390"/>
      <c r="BR551" s="390"/>
      <c r="BS551" s="390"/>
      <c r="BT551" s="390"/>
      <c r="BU551" s="390"/>
      <c r="BV551" s="390"/>
      <c r="BW551" s="390"/>
      <c r="BX551" s="390"/>
      <c r="BY551" s="390"/>
      <c r="BZ551" s="390"/>
      <c r="CA551" s="390"/>
      <c r="CB551" s="390"/>
      <c r="CC551" s="390"/>
      <c r="CD551" s="390"/>
      <c r="CE551" s="390"/>
      <c r="CF551" s="390"/>
      <c r="CG551" s="390"/>
      <c r="CH551" s="390"/>
      <c r="CI551" s="390"/>
      <c r="CJ551" s="390"/>
      <c r="CK551" s="390"/>
      <c r="CL551" s="390"/>
      <c r="CM551" s="390"/>
      <c r="CN551" s="390"/>
      <c r="CO551" s="390"/>
      <c r="CP551" s="390"/>
      <c r="CQ551" s="390"/>
      <c r="CR551" s="390"/>
      <c r="CS551" s="390"/>
      <c r="CT551" s="390"/>
      <c r="CU551" s="390"/>
      <c r="CV551" s="390"/>
      <c r="CW551" s="390"/>
      <c r="CX551" s="390"/>
      <c r="CY551" s="390"/>
      <c r="CZ551" s="390"/>
      <c r="DA551" s="390"/>
      <c r="DB551" s="390"/>
      <c r="DC551" s="390"/>
      <c r="DD551" s="390"/>
      <c r="DE551" s="390"/>
      <c r="DF551" s="390"/>
      <c r="DG551" s="390"/>
      <c r="DH551" s="390"/>
      <c r="DI551" s="390"/>
      <c r="DJ551" s="390"/>
      <c r="DK551" s="390"/>
      <c r="DL551" s="390"/>
      <c r="DM551" s="390"/>
      <c r="DN551" s="390"/>
      <c r="DO551" s="390"/>
      <c r="DP551" s="390"/>
      <c r="DQ551" s="390"/>
      <c r="DR551" s="390"/>
      <c r="DS551" s="390"/>
      <c r="DT551" s="390"/>
      <c r="DU551" s="390"/>
      <c r="DV551" s="390"/>
      <c r="DW551" s="390"/>
      <c r="DX551" s="390"/>
      <c r="DY551" s="390"/>
      <c r="DZ551" s="390"/>
      <c r="EA551" s="390"/>
      <c r="EB551" s="390"/>
      <c r="EC551" s="390"/>
      <c r="ED551" s="390"/>
      <c r="EE551" s="390"/>
      <c r="EF551" s="390"/>
      <c r="EG551" s="390"/>
      <c r="EH551" s="390"/>
      <c r="EI551" s="390"/>
      <c r="EJ551" s="390"/>
      <c r="EK551" s="390"/>
      <c r="EL551" s="390"/>
      <c r="EM551" s="390"/>
      <c r="EN551" s="390"/>
      <c r="EO551" s="390"/>
      <c r="EP551" s="390"/>
      <c r="EQ551" s="390"/>
      <c r="ER551" s="390"/>
      <c r="ES551" s="390"/>
      <c r="ET551" s="390"/>
      <c r="EU551" s="390"/>
      <c r="EV551" s="390"/>
      <c r="EW551" s="390"/>
      <c r="EX551" s="390"/>
      <c r="EY551" s="390"/>
      <c r="EZ551" s="390"/>
      <c r="FA551" s="390"/>
      <c r="FB551" s="390"/>
      <c r="FC551" s="390"/>
      <c r="FD551" s="390"/>
      <c r="FE551" s="390"/>
      <c r="FF551" s="390"/>
      <c r="FG551" s="390"/>
      <c r="FH551" s="390"/>
      <c r="FI551" s="390"/>
      <c r="FJ551" s="390"/>
      <c r="FK551" s="390"/>
      <c r="FL551" s="390"/>
      <c r="FM551" s="390"/>
      <c r="FN551" s="390"/>
      <c r="FO551" s="390"/>
      <c r="FP551" s="390"/>
      <c r="FQ551" s="390"/>
      <c r="FR551" s="390"/>
      <c r="FS551" s="390"/>
      <c r="FT551" s="390"/>
      <c r="FU551" s="390"/>
      <c r="FV551" s="390"/>
      <c r="FW551" s="390"/>
      <c r="FX551" s="390"/>
      <c r="FY551" s="390"/>
      <c r="FZ551" s="390"/>
      <c r="GA551" s="390"/>
      <c r="GB551" s="390"/>
      <c r="GC551" s="390"/>
      <c r="GD551" s="390"/>
      <c r="GE551" s="390"/>
      <c r="GF551" s="390"/>
      <c r="GG551" s="390"/>
      <c r="GH551" s="390"/>
      <c r="GI551" s="390"/>
      <c r="GJ551" s="390"/>
      <c r="GK551" s="390"/>
      <c r="GL551" s="390"/>
      <c r="GM551" s="390"/>
      <c r="GN551" s="390"/>
      <c r="GO551" s="390"/>
      <c r="GP551" s="390"/>
      <c r="GQ551" s="390"/>
      <c r="GR551" s="390"/>
      <c r="GS551" s="390"/>
      <c r="GT551" s="390"/>
      <c r="GU551" s="390"/>
      <c r="GV551" s="390"/>
      <c r="GW551" s="390"/>
      <c r="GX551" s="390"/>
      <c r="GY551" s="390"/>
      <c r="GZ551" s="390"/>
      <c r="HA551" s="390"/>
      <c r="HB551" s="390"/>
      <c r="HC551" s="390"/>
      <c r="HD551" s="390"/>
      <c r="HE551" s="390"/>
      <c r="HF551" s="390"/>
      <c r="HG551" s="390"/>
      <c r="HH551" s="390"/>
      <c r="HI551" s="390"/>
      <c r="HJ551" s="390"/>
      <c r="HK551" s="390"/>
      <c r="HL551" s="390"/>
      <c r="HM551" s="390"/>
      <c r="HN551" s="390"/>
      <c r="HO551" s="390"/>
      <c r="HP551" s="390"/>
      <c r="HQ551" s="390"/>
      <c r="HR551" s="390"/>
      <c r="HS551" s="390"/>
      <c r="HT551" s="390"/>
      <c r="HU551" s="390"/>
      <c r="HV551" s="390"/>
      <c r="HW551" s="390"/>
      <c r="HX551" s="390"/>
      <c r="HY551" s="390"/>
      <c r="HZ551" s="390"/>
      <c r="IA551" s="390"/>
      <c r="IB551" s="390"/>
      <c r="IC551" s="390"/>
      <c r="ID551" s="390"/>
      <c r="IE551" s="390"/>
      <c r="IF551" s="390"/>
      <c r="IG551" s="390"/>
      <c r="IH551" s="390"/>
      <c r="II551" s="390"/>
      <c r="IJ551" s="390"/>
      <c r="IK551" s="390"/>
      <c r="IL551" s="390"/>
      <c r="IM551" s="390"/>
      <c r="IN551" s="390"/>
      <c r="IO551" s="390"/>
      <c r="IP551" s="390"/>
      <c r="IQ551" s="390"/>
      <c r="IR551" s="390"/>
      <c r="IS551" s="390"/>
      <c r="IT551" s="390"/>
      <c r="IU551" s="390"/>
      <c r="IV551" s="390"/>
    </row>
    <row r="552" spans="1:256" x14ac:dyDescent="0.2">
      <c r="A552" s="423"/>
      <c r="B552" s="398"/>
      <c r="C552" s="399"/>
      <c r="D552" s="398"/>
      <c r="E552" s="433">
        <f t="shared" si="45"/>
        <v>0</v>
      </c>
      <c r="F552" s="436"/>
      <c r="G552" s="439">
        <f t="shared" si="46"/>
        <v>0</v>
      </c>
      <c r="H552" s="454"/>
      <c r="I552" s="390"/>
      <c r="J552" s="390"/>
      <c r="K552" s="390"/>
      <c r="L552" s="390"/>
      <c r="M552" s="390"/>
      <c r="N552" s="390"/>
      <c r="O552" s="390"/>
      <c r="P552" s="390"/>
      <c r="Q552" s="390"/>
      <c r="R552" s="390"/>
      <c r="S552" s="390"/>
      <c r="T552" s="390"/>
      <c r="U552" s="390"/>
      <c r="V552" s="390"/>
      <c r="W552" s="390"/>
      <c r="X552" s="390"/>
      <c r="Y552" s="390"/>
      <c r="Z552" s="390"/>
      <c r="AA552" s="390"/>
      <c r="AB552" s="390"/>
      <c r="AC552" s="390"/>
      <c r="AD552" s="390"/>
      <c r="AE552" s="390"/>
      <c r="AF552" s="390"/>
      <c r="AG552" s="390"/>
      <c r="AH552" s="390"/>
      <c r="AI552" s="390"/>
      <c r="AJ552" s="390"/>
      <c r="AK552" s="390"/>
      <c r="AL552" s="390"/>
      <c r="AM552" s="390"/>
      <c r="AN552" s="390"/>
      <c r="AO552" s="390"/>
      <c r="AP552" s="390"/>
      <c r="AQ552" s="390"/>
      <c r="AR552" s="390"/>
      <c r="AS552" s="390"/>
      <c r="AT552" s="390"/>
      <c r="AU552" s="390"/>
      <c r="AV552" s="390"/>
      <c r="AW552" s="390"/>
      <c r="AX552" s="390"/>
      <c r="AY552" s="390"/>
      <c r="AZ552" s="390"/>
      <c r="BA552" s="390"/>
      <c r="BB552" s="390"/>
      <c r="BC552" s="390"/>
      <c r="BD552" s="390"/>
      <c r="BE552" s="390"/>
      <c r="BF552" s="390"/>
      <c r="BG552" s="390"/>
      <c r="BH552" s="390"/>
      <c r="BI552" s="390"/>
      <c r="BJ552" s="390"/>
      <c r="BK552" s="390"/>
      <c r="BL552" s="390"/>
      <c r="BM552" s="390"/>
      <c r="BN552" s="390"/>
      <c r="BO552" s="390"/>
      <c r="BP552" s="390"/>
      <c r="BQ552" s="390"/>
      <c r="BR552" s="390"/>
      <c r="BS552" s="390"/>
      <c r="BT552" s="390"/>
      <c r="BU552" s="390"/>
      <c r="BV552" s="390"/>
      <c r="BW552" s="390"/>
      <c r="BX552" s="390"/>
      <c r="BY552" s="390"/>
      <c r="BZ552" s="390"/>
      <c r="CA552" s="390"/>
      <c r="CB552" s="390"/>
      <c r="CC552" s="390"/>
      <c r="CD552" s="390"/>
      <c r="CE552" s="390"/>
      <c r="CF552" s="390"/>
      <c r="CG552" s="390"/>
      <c r="CH552" s="390"/>
      <c r="CI552" s="390"/>
      <c r="CJ552" s="390"/>
      <c r="CK552" s="390"/>
      <c r="CL552" s="390"/>
      <c r="CM552" s="390"/>
      <c r="CN552" s="390"/>
      <c r="CO552" s="390"/>
      <c r="CP552" s="390"/>
      <c r="CQ552" s="390"/>
      <c r="CR552" s="390"/>
      <c r="CS552" s="390"/>
      <c r="CT552" s="390"/>
      <c r="CU552" s="390"/>
      <c r="CV552" s="390"/>
      <c r="CW552" s="390"/>
      <c r="CX552" s="390"/>
      <c r="CY552" s="390"/>
      <c r="CZ552" s="390"/>
      <c r="DA552" s="390"/>
      <c r="DB552" s="390"/>
      <c r="DC552" s="390"/>
      <c r="DD552" s="390"/>
      <c r="DE552" s="390"/>
      <c r="DF552" s="390"/>
      <c r="DG552" s="390"/>
      <c r="DH552" s="390"/>
      <c r="DI552" s="390"/>
      <c r="DJ552" s="390"/>
      <c r="DK552" s="390"/>
      <c r="DL552" s="390"/>
      <c r="DM552" s="390"/>
      <c r="DN552" s="390"/>
      <c r="DO552" s="390"/>
      <c r="DP552" s="390"/>
      <c r="DQ552" s="390"/>
      <c r="DR552" s="390"/>
      <c r="DS552" s="390"/>
      <c r="DT552" s="390"/>
      <c r="DU552" s="390"/>
      <c r="DV552" s="390"/>
      <c r="DW552" s="390"/>
      <c r="DX552" s="390"/>
      <c r="DY552" s="390"/>
      <c r="DZ552" s="390"/>
      <c r="EA552" s="390"/>
      <c r="EB552" s="390"/>
      <c r="EC552" s="390"/>
      <c r="ED552" s="390"/>
      <c r="EE552" s="390"/>
      <c r="EF552" s="390"/>
      <c r="EG552" s="390"/>
      <c r="EH552" s="390"/>
      <c r="EI552" s="390"/>
      <c r="EJ552" s="390"/>
      <c r="EK552" s="390"/>
      <c r="EL552" s="390"/>
      <c r="EM552" s="390"/>
      <c r="EN552" s="390"/>
      <c r="EO552" s="390"/>
      <c r="EP552" s="390"/>
      <c r="EQ552" s="390"/>
      <c r="ER552" s="390"/>
      <c r="ES552" s="390"/>
      <c r="ET552" s="390"/>
      <c r="EU552" s="390"/>
      <c r="EV552" s="390"/>
      <c r="EW552" s="390"/>
      <c r="EX552" s="390"/>
      <c r="EY552" s="390"/>
      <c r="EZ552" s="390"/>
      <c r="FA552" s="390"/>
      <c r="FB552" s="390"/>
      <c r="FC552" s="390"/>
      <c r="FD552" s="390"/>
      <c r="FE552" s="390"/>
      <c r="FF552" s="390"/>
      <c r="FG552" s="390"/>
      <c r="FH552" s="390"/>
      <c r="FI552" s="390"/>
      <c r="FJ552" s="390"/>
      <c r="FK552" s="390"/>
      <c r="FL552" s="390"/>
      <c r="FM552" s="390"/>
      <c r="FN552" s="390"/>
      <c r="FO552" s="390"/>
      <c r="FP552" s="390"/>
      <c r="FQ552" s="390"/>
      <c r="FR552" s="390"/>
      <c r="FS552" s="390"/>
      <c r="FT552" s="390"/>
      <c r="FU552" s="390"/>
      <c r="FV552" s="390"/>
      <c r="FW552" s="390"/>
      <c r="FX552" s="390"/>
      <c r="FY552" s="390"/>
      <c r="FZ552" s="390"/>
      <c r="GA552" s="390"/>
      <c r="GB552" s="390"/>
      <c r="GC552" s="390"/>
      <c r="GD552" s="390"/>
      <c r="GE552" s="390"/>
      <c r="GF552" s="390"/>
      <c r="GG552" s="390"/>
      <c r="GH552" s="390"/>
      <c r="GI552" s="390"/>
      <c r="GJ552" s="390"/>
      <c r="GK552" s="390"/>
      <c r="GL552" s="390"/>
      <c r="GM552" s="390"/>
      <c r="GN552" s="390"/>
      <c r="GO552" s="390"/>
      <c r="GP552" s="390"/>
      <c r="GQ552" s="390"/>
      <c r="GR552" s="390"/>
      <c r="GS552" s="390"/>
      <c r="GT552" s="390"/>
      <c r="GU552" s="390"/>
      <c r="GV552" s="390"/>
      <c r="GW552" s="390"/>
      <c r="GX552" s="390"/>
      <c r="GY552" s="390"/>
      <c r="GZ552" s="390"/>
      <c r="HA552" s="390"/>
      <c r="HB552" s="390"/>
      <c r="HC552" s="390"/>
      <c r="HD552" s="390"/>
      <c r="HE552" s="390"/>
      <c r="HF552" s="390"/>
      <c r="HG552" s="390"/>
      <c r="HH552" s="390"/>
      <c r="HI552" s="390"/>
      <c r="HJ552" s="390"/>
      <c r="HK552" s="390"/>
      <c r="HL552" s="390"/>
      <c r="HM552" s="390"/>
      <c r="HN552" s="390"/>
      <c r="HO552" s="390"/>
      <c r="HP552" s="390"/>
      <c r="HQ552" s="390"/>
      <c r="HR552" s="390"/>
      <c r="HS552" s="390"/>
      <c r="HT552" s="390"/>
      <c r="HU552" s="390"/>
      <c r="HV552" s="390"/>
      <c r="HW552" s="390"/>
      <c r="HX552" s="390"/>
      <c r="HY552" s="390"/>
      <c r="HZ552" s="390"/>
      <c r="IA552" s="390"/>
      <c r="IB552" s="390"/>
      <c r="IC552" s="390"/>
      <c r="ID552" s="390"/>
      <c r="IE552" s="390"/>
      <c r="IF552" s="390"/>
      <c r="IG552" s="390"/>
      <c r="IH552" s="390"/>
      <c r="II552" s="390"/>
      <c r="IJ552" s="390"/>
      <c r="IK552" s="390"/>
      <c r="IL552" s="390"/>
      <c r="IM552" s="390"/>
      <c r="IN552" s="390"/>
      <c r="IO552" s="390"/>
      <c r="IP552" s="390"/>
      <c r="IQ552" s="390"/>
      <c r="IR552" s="390"/>
      <c r="IS552" s="390"/>
      <c r="IT552" s="390"/>
      <c r="IU552" s="390"/>
      <c r="IV552" s="390"/>
    </row>
    <row r="553" spans="1:256" x14ac:dyDescent="0.2">
      <c r="A553" s="423"/>
      <c r="B553" s="398"/>
      <c r="C553" s="399"/>
      <c r="D553" s="398"/>
      <c r="E553" s="433">
        <f t="shared" si="45"/>
        <v>0</v>
      </c>
      <c r="F553" s="436"/>
      <c r="G553" s="439">
        <f t="shared" si="46"/>
        <v>0</v>
      </c>
      <c r="H553" s="454"/>
      <c r="I553" s="390"/>
      <c r="J553" s="390"/>
      <c r="K553" s="390"/>
      <c r="L553" s="390"/>
      <c r="M553" s="390"/>
      <c r="N553" s="390"/>
      <c r="O553" s="390"/>
      <c r="P553" s="390"/>
      <c r="Q553" s="390"/>
      <c r="R553" s="390"/>
      <c r="S553" s="390"/>
      <c r="T553" s="390"/>
      <c r="U553" s="390"/>
      <c r="V553" s="390"/>
      <c r="W553" s="390"/>
      <c r="X553" s="390"/>
      <c r="Y553" s="390"/>
      <c r="Z553" s="390"/>
      <c r="AA553" s="390"/>
      <c r="AB553" s="390"/>
      <c r="AC553" s="390"/>
      <c r="AD553" s="390"/>
      <c r="AE553" s="390"/>
      <c r="AF553" s="390"/>
      <c r="AG553" s="390"/>
      <c r="AH553" s="390"/>
      <c r="AI553" s="390"/>
      <c r="AJ553" s="390"/>
      <c r="AK553" s="390"/>
      <c r="AL553" s="390"/>
      <c r="AM553" s="390"/>
      <c r="AN553" s="390"/>
      <c r="AO553" s="390"/>
      <c r="AP553" s="390"/>
      <c r="AQ553" s="390"/>
      <c r="AR553" s="390"/>
      <c r="AS553" s="390"/>
      <c r="AT553" s="390"/>
      <c r="AU553" s="390"/>
      <c r="AV553" s="390"/>
      <c r="AW553" s="390"/>
      <c r="AX553" s="390"/>
      <c r="AY553" s="390"/>
      <c r="AZ553" s="390"/>
      <c r="BA553" s="390"/>
      <c r="BB553" s="390"/>
      <c r="BC553" s="390"/>
      <c r="BD553" s="390"/>
      <c r="BE553" s="390"/>
      <c r="BF553" s="390"/>
      <c r="BG553" s="390"/>
      <c r="BH553" s="390"/>
      <c r="BI553" s="390"/>
      <c r="BJ553" s="390"/>
      <c r="BK553" s="390"/>
      <c r="BL553" s="390"/>
      <c r="BM553" s="390"/>
      <c r="BN553" s="390"/>
      <c r="BO553" s="390"/>
      <c r="BP553" s="390"/>
      <c r="BQ553" s="390"/>
      <c r="BR553" s="390"/>
      <c r="BS553" s="390"/>
      <c r="BT553" s="390"/>
      <c r="BU553" s="390"/>
      <c r="BV553" s="390"/>
      <c r="BW553" s="390"/>
      <c r="BX553" s="390"/>
      <c r="BY553" s="390"/>
      <c r="BZ553" s="390"/>
      <c r="CA553" s="390"/>
      <c r="CB553" s="390"/>
      <c r="CC553" s="390"/>
      <c r="CD553" s="390"/>
      <c r="CE553" s="390"/>
      <c r="CF553" s="390"/>
      <c r="CG553" s="390"/>
      <c r="CH553" s="390"/>
      <c r="CI553" s="390"/>
      <c r="CJ553" s="390"/>
      <c r="CK553" s="390"/>
      <c r="CL553" s="390"/>
      <c r="CM553" s="390"/>
      <c r="CN553" s="390"/>
      <c r="CO553" s="390"/>
      <c r="CP553" s="390"/>
      <c r="CQ553" s="390"/>
      <c r="CR553" s="390"/>
      <c r="CS553" s="390"/>
      <c r="CT553" s="390"/>
      <c r="CU553" s="390"/>
      <c r="CV553" s="390"/>
      <c r="CW553" s="390"/>
      <c r="CX553" s="390"/>
      <c r="CY553" s="390"/>
      <c r="CZ553" s="390"/>
      <c r="DA553" s="390"/>
      <c r="DB553" s="390"/>
      <c r="DC553" s="390"/>
      <c r="DD553" s="390"/>
      <c r="DE553" s="390"/>
      <c r="DF553" s="390"/>
      <c r="DG553" s="390"/>
      <c r="DH553" s="390"/>
      <c r="DI553" s="390"/>
      <c r="DJ553" s="390"/>
      <c r="DK553" s="390"/>
      <c r="DL553" s="390"/>
      <c r="DM553" s="390"/>
      <c r="DN553" s="390"/>
      <c r="DO553" s="390"/>
      <c r="DP553" s="390"/>
      <c r="DQ553" s="390"/>
      <c r="DR553" s="390"/>
      <c r="DS553" s="390"/>
      <c r="DT553" s="390"/>
      <c r="DU553" s="390"/>
      <c r="DV553" s="390"/>
      <c r="DW553" s="390"/>
      <c r="DX553" s="390"/>
      <c r="DY553" s="390"/>
      <c r="DZ553" s="390"/>
      <c r="EA553" s="390"/>
      <c r="EB553" s="390"/>
      <c r="EC553" s="390"/>
      <c r="ED553" s="390"/>
      <c r="EE553" s="390"/>
      <c r="EF553" s="390"/>
      <c r="EG553" s="390"/>
      <c r="EH553" s="390"/>
      <c r="EI553" s="390"/>
      <c r="EJ553" s="390"/>
      <c r="EK553" s="390"/>
      <c r="EL553" s="390"/>
      <c r="EM553" s="390"/>
      <c r="EN553" s="390"/>
      <c r="EO553" s="390"/>
      <c r="EP553" s="390"/>
      <c r="EQ553" s="390"/>
      <c r="ER553" s="390"/>
      <c r="ES553" s="390"/>
      <c r="ET553" s="390"/>
      <c r="EU553" s="390"/>
      <c r="EV553" s="390"/>
      <c r="EW553" s="390"/>
      <c r="EX553" s="390"/>
      <c r="EY553" s="390"/>
      <c r="EZ553" s="390"/>
      <c r="FA553" s="390"/>
      <c r="FB553" s="390"/>
      <c r="FC553" s="390"/>
      <c r="FD553" s="390"/>
      <c r="FE553" s="390"/>
      <c r="FF553" s="390"/>
      <c r="FG553" s="390"/>
      <c r="FH553" s="390"/>
      <c r="FI553" s="390"/>
      <c r="FJ553" s="390"/>
      <c r="FK553" s="390"/>
      <c r="FL553" s="390"/>
      <c r="FM553" s="390"/>
      <c r="FN553" s="390"/>
      <c r="FO553" s="390"/>
      <c r="FP553" s="390"/>
      <c r="FQ553" s="390"/>
      <c r="FR553" s="390"/>
      <c r="FS553" s="390"/>
      <c r="FT553" s="390"/>
      <c r="FU553" s="390"/>
      <c r="FV553" s="390"/>
      <c r="FW553" s="390"/>
      <c r="FX553" s="390"/>
      <c r="FY553" s="390"/>
      <c r="FZ553" s="390"/>
      <c r="GA553" s="390"/>
      <c r="GB553" s="390"/>
      <c r="GC553" s="390"/>
      <c r="GD553" s="390"/>
      <c r="GE553" s="390"/>
      <c r="GF553" s="390"/>
      <c r="GG553" s="390"/>
      <c r="GH553" s="390"/>
      <c r="GI553" s="390"/>
      <c r="GJ553" s="390"/>
      <c r="GK553" s="390"/>
      <c r="GL553" s="390"/>
      <c r="GM553" s="390"/>
      <c r="GN553" s="390"/>
      <c r="GO553" s="390"/>
      <c r="GP553" s="390"/>
      <c r="GQ553" s="390"/>
      <c r="GR553" s="390"/>
      <c r="GS553" s="390"/>
      <c r="GT553" s="390"/>
      <c r="GU553" s="390"/>
      <c r="GV553" s="390"/>
      <c r="GW553" s="390"/>
      <c r="GX553" s="390"/>
      <c r="GY553" s="390"/>
      <c r="GZ553" s="390"/>
      <c r="HA553" s="390"/>
      <c r="HB553" s="390"/>
      <c r="HC553" s="390"/>
      <c r="HD553" s="390"/>
      <c r="HE553" s="390"/>
      <c r="HF553" s="390"/>
      <c r="HG553" s="390"/>
      <c r="HH553" s="390"/>
      <c r="HI553" s="390"/>
      <c r="HJ553" s="390"/>
      <c r="HK553" s="390"/>
      <c r="HL553" s="390"/>
      <c r="HM553" s="390"/>
      <c r="HN553" s="390"/>
      <c r="HO553" s="390"/>
      <c r="HP553" s="390"/>
      <c r="HQ553" s="390"/>
      <c r="HR553" s="390"/>
      <c r="HS553" s="390"/>
      <c r="HT553" s="390"/>
      <c r="HU553" s="390"/>
      <c r="HV553" s="390"/>
      <c r="HW553" s="390"/>
      <c r="HX553" s="390"/>
      <c r="HY553" s="390"/>
      <c r="HZ553" s="390"/>
      <c r="IA553" s="390"/>
      <c r="IB553" s="390"/>
      <c r="IC553" s="390"/>
      <c r="ID553" s="390"/>
      <c r="IE553" s="390"/>
      <c r="IF553" s="390"/>
      <c r="IG553" s="390"/>
      <c r="IH553" s="390"/>
      <c r="II553" s="390"/>
      <c r="IJ553" s="390"/>
      <c r="IK553" s="390"/>
      <c r="IL553" s="390"/>
      <c r="IM553" s="390"/>
      <c r="IN553" s="390"/>
      <c r="IO553" s="390"/>
      <c r="IP553" s="390"/>
      <c r="IQ553" s="390"/>
      <c r="IR553" s="390"/>
      <c r="IS553" s="390"/>
      <c r="IT553" s="390"/>
      <c r="IU553" s="390"/>
      <c r="IV553" s="390"/>
    </row>
    <row r="554" spans="1:256" x14ac:dyDescent="0.2">
      <c r="A554" s="423"/>
      <c r="B554" s="398"/>
      <c r="C554" s="399"/>
      <c r="D554" s="398"/>
      <c r="E554" s="433">
        <f t="shared" si="45"/>
        <v>0</v>
      </c>
      <c r="F554" s="436"/>
      <c r="G554" s="439">
        <f t="shared" si="46"/>
        <v>0</v>
      </c>
      <c r="H554" s="454"/>
      <c r="I554" s="390"/>
      <c r="J554" s="390"/>
      <c r="K554" s="390"/>
      <c r="L554" s="390"/>
      <c r="M554" s="390"/>
      <c r="N554" s="390"/>
      <c r="O554" s="390"/>
      <c r="P554" s="390"/>
      <c r="Q554" s="390"/>
      <c r="R554" s="390"/>
      <c r="S554" s="390"/>
      <c r="T554" s="390"/>
      <c r="U554" s="390"/>
      <c r="V554" s="390"/>
      <c r="W554" s="390"/>
      <c r="X554" s="390"/>
      <c r="Y554" s="390"/>
      <c r="Z554" s="390"/>
      <c r="AA554" s="390"/>
      <c r="AB554" s="390"/>
      <c r="AC554" s="390"/>
      <c r="AD554" s="390"/>
      <c r="AE554" s="390"/>
      <c r="AF554" s="390"/>
      <c r="AG554" s="390"/>
      <c r="AH554" s="390"/>
      <c r="AI554" s="390"/>
      <c r="AJ554" s="390"/>
      <c r="AK554" s="390"/>
      <c r="AL554" s="390"/>
      <c r="AM554" s="390"/>
      <c r="AN554" s="390"/>
      <c r="AO554" s="390"/>
      <c r="AP554" s="390"/>
      <c r="AQ554" s="390"/>
      <c r="AR554" s="390"/>
      <c r="AS554" s="390"/>
      <c r="AT554" s="390"/>
      <c r="AU554" s="390"/>
      <c r="AV554" s="390"/>
      <c r="AW554" s="390"/>
      <c r="AX554" s="390"/>
      <c r="AY554" s="390"/>
      <c r="AZ554" s="390"/>
      <c r="BA554" s="390"/>
      <c r="BB554" s="390"/>
      <c r="BC554" s="390"/>
      <c r="BD554" s="390"/>
      <c r="BE554" s="390"/>
      <c r="BF554" s="390"/>
      <c r="BG554" s="390"/>
      <c r="BH554" s="390"/>
      <c r="BI554" s="390"/>
      <c r="BJ554" s="390"/>
      <c r="BK554" s="390"/>
      <c r="BL554" s="390"/>
      <c r="BM554" s="390"/>
      <c r="BN554" s="390"/>
      <c r="BO554" s="390"/>
      <c r="BP554" s="390"/>
      <c r="BQ554" s="390"/>
      <c r="BR554" s="390"/>
      <c r="BS554" s="390"/>
      <c r="BT554" s="390"/>
      <c r="BU554" s="390"/>
      <c r="BV554" s="390"/>
      <c r="BW554" s="390"/>
      <c r="BX554" s="390"/>
      <c r="BY554" s="390"/>
      <c r="BZ554" s="390"/>
      <c r="CA554" s="390"/>
      <c r="CB554" s="390"/>
      <c r="CC554" s="390"/>
      <c r="CD554" s="390"/>
      <c r="CE554" s="390"/>
      <c r="CF554" s="390"/>
      <c r="CG554" s="390"/>
      <c r="CH554" s="390"/>
      <c r="CI554" s="390"/>
      <c r="CJ554" s="390"/>
      <c r="CK554" s="390"/>
      <c r="CL554" s="390"/>
      <c r="CM554" s="390"/>
      <c r="CN554" s="390"/>
      <c r="CO554" s="390"/>
      <c r="CP554" s="390"/>
      <c r="CQ554" s="390"/>
      <c r="CR554" s="390"/>
      <c r="CS554" s="390"/>
      <c r="CT554" s="390"/>
      <c r="CU554" s="390"/>
      <c r="CV554" s="390"/>
      <c r="CW554" s="390"/>
      <c r="CX554" s="390"/>
      <c r="CY554" s="390"/>
      <c r="CZ554" s="390"/>
      <c r="DA554" s="390"/>
      <c r="DB554" s="390"/>
      <c r="DC554" s="390"/>
      <c r="DD554" s="390"/>
      <c r="DE554" s="390"/>
      <c r="DF554" s="390"/>
      <c r="DG554" s="390"/>
      <c r="DH554" s="390"/>
      <c r="DI554" s="390"/>
      <c r="DJ554" s="390"/>
      <c r="DK554" s="390"/>
      <c r="DL554" s="390"/>
      <c r="DM554" s="390"/>
      <c r="DN554" s="390"/>
      <c r="DO554" s="390"/>
      <c r="DP554" s="390"/>
      <c r="DQ554" s="390"/>
      <c r="DR554" s="390"/>
      <c r="DS554" s="390"/>
      <c r="DT554" s="390"/>
      <c r="DU554" s="390"/>
      <c r="DV554" s="390"/>
      <c r="DW554" s="390"/>
      <c r="DX554" s="390"/>
      <c r="DY554" s="390"/>
      <c r="DZ554" s="390"/>
      <c r="EA554" s="390"/>
      <c r="EB554" s="390"/>
      <c r="EC554" s="390"/>
      <c r="ED554" s="390"/>
      <c r="EE554" s="390"/>
      <c r="EF554" s="390"/>
      <c r="EG554" s="390"/>
      <c r="EH554" s="390"/>
      <c r="EI554" s="390"/>
      <c r="EJ554" s="390"/>
      <c r="EK554" s="390"/>
      <c r="EL554" s="390"/>
      <c r="EM554" s="390"/>
      <c r="EN554" s="390"/>
      <c r="EO554" s="390"/>
      <c r="EP554" s="390"/>
      <c r="EQ554" s="390"/>
      <c r="ER554" s="390"/>
      <c r="ES554" s="390"/>
      <c r="ET554" s="390"/>
      <c r="EU554" s="390"/>
      <c r="EV554" s="390"/>
      <c r="EW554" s="390"/>
      <c r="EX554" s="390"/>
      <c r="EY554" s="390"/>
      <c r="EZ554" s="390"/>
      <c r="FA554" s="390"/>
      <c r="FB554" s="390"/>
      <c r="FC554" s="390"/>
      <c r="FD554" s="390"/>
      <c r="FE554" s="390"/>
      <c r="FF554" s="390"/>
      <c r="FG554" s="390"/>
      <c r="FH554" s="390"/>
      <c r="FI554" s="390"/>
      <c r="FJ554" s="390"/>
      <c r="FK554" s="390"/>
      <c r="FL554" s="390"/>
      <c r="FM554" s="390"/>
      <c r="FN554" s="390"/>
      <c r="FO554" s="390"/>
      <c r="FP554" s="390"/>
      <c r="FQ554" s="390"/>
      <c r="FR554" s="390"/>
      <c r="FS554" s="390"/>
      <c r="FT554" s="390"/>
      <c r="FU554" s="390"/>
      <c r="FV554" s="390"/>
      <c r="FW554" s="390"/>
      <c r="FX554" s="390"/>
      <c r="FY554" s="390"/>
      <c r="FZ554" s="390"/>
      <c r="GA554" s="390"/>
      <c r="GB554" s="390"/>
      <c r="GC554" s="390"/>
      <c r="GD554" s="390"/>
      <c r="GE554" s="390"/>
      <c r="GF554" s="390"/>
      <c r="GG554" s="390"/>
      <c r="GH554" s="390"/>
      <c r="GI554" s="390"/>
      <c r="GJ554" s="390"/>
      <c r="GK554" s="390"/>
      <c r="GL554" s="390"/>
      <c r="GM554" s="390"/>
      <c r="GN554" s="390"/>
      <c r="GO554" s="390"/>
      <c r="GP554" s="390"/>
      <c r="GQ554" s="390"/>
      <c r="GR554" s="390"/>
      <c r="GS554" s="390"/>
      <c r="GT554" s="390"/>
      <c r="GU554" s="390"/>
      <c r="GV554" s="390"/>
      <c r="GW554" s="390"/>
      <c r="GX554" s="390"/>
      <c r="GY554" s="390"/>
      <c r="GZ554" s="390"/>
      <c r="HA554" s="390"/>
      <c r="HB554" s="390"/>
      <c r="HC554" s="390"/>
      <c r="HD554" s="390"/>
      <c r="HE554" s="390"/>
      <c r="HF554" s="390"/>
      <c r="HG554" s="390"/>
      <c r="HH554" s="390"/>
      <c r="HI554" s="390"/>
      <c r="HJ554" s="390"/>
      <c r="HK554" s="390"/>
      <c r="HL554" s="390"/>
      <c r="HM554" s="390"/>
      <c r="HN554" s="390"/>
      <c r="HO554" s="390"/>
      <c r="HP554" s="390"/>
      <c r="HQ554" s="390"/>
      <c r="HR554" s="390"/>
      <c r="HS554" s="390"/>
      <c r="HT554" s="390"/>
      <c r="HU554" s="390"/>
      <c r="HV554" s="390"/>
      <c r="HW554" s="390"/>
      <c r="HX554" s="390"/>
      <c r="HY554" s="390"/>
      <c r="HZ554" s="390"/>
      <c r="IA554" s="390"/>
      <c r="IB554" s="390"/>
      <c r="IC554" s="390"/>
      <c r="ID554" s="390"/>
      <c r="IE554" s="390"/>
      <c r="IF554" s="390"/>
      <c r="IG554" s="390"/>
      <c r="IH554" s="390"/>
      <c r="II554" s="390"/>
      <c r="IJ554" s="390"/>
      <c r="IK554" s="390"/>
      <c r="IL554" s="390"/>
      <c r="IM554" s="390"/>
      <c r="IN554" s="390"/>
      <c r="IO554" s="390"/>
      <c r="IP554" s="390"/>
      <c r="IQ554" s="390"/>
      <c r="IR554" s="390"/>
      <c r="IS554" s="390"/>
      <c r="IT554" s="390"/>
      <c r="IU554" s="390"/>
      <c r="IV554" s="390"/>
    </row>
    <row r="555" spans="1:256" x14ac:dyDescent="0.2">
      <c r="A555" s="423"/>
      <c r="B555" s="398"/>
      <c r="C555" s="399"/>
      <c r="D555" s="398"/>
      <c r="E555" s="433">
        <f t="shared" si="45"/>
        <v>0</v>
      </c>
      <c r="F555" s="436"/>
      <c r="G555" s="439">
        <f t="shared" si="46"/>
        <v>0</v>
      </c>
      <c r="H555" s="454"/>
      <c r="I555" s="390"/>
      <c r="J555" s="390"/>
      <c r="K555" s="390"/>
      <c r="L555" s="390"/>
      <c r="M555" s="390"/>
      <c r="N555" s="390"/>
      <c r="O555" s="390"/>
      <c r="P555" s="390"/>
      <c r="Q555" s="390"/>
      <c r="R555" s="390"/>
      <c r="S555" s="390"/>
      <c r="T555" s="390"/>
      <c r="U555" s="390"/>
      <c r="V555" s="390"/>
      <c r="W555" s="390"/>
      <c r="X555" s="390"/>
      <c r="Y555" s="390"/>
      <c r="Z555" s="390"/>
      <c r="AA555" s="390"/>
      <c r="AB555" s="390"/>
      <c r="AC555" s="390"/>
      <c r="AD555" s="390"/>
      <c r="AE555" s="390"/>
      <c r="AF555" s="390"/>
      <c r="AG555" s="390"/>
      <c r="AH555" s="390"/>
      <c r="AI555" s="390"/>
      <c r="AJ555" s="390"/>
      <c r="AK555" s="390"/>
      <c r="AL555" s="390"/>
      <c r="AM555" s="390"/>
      <c r="AN555" s="390"/>
      <c r="AO555" s="390"/>
      <c r="AP555" s="390"/>
      <c r="AQ555" s="390"/>
      <c r="AR555" s="390"/>
      <c r="AS555" s="390"/>
      <c r="AT555" s="390"/>
      <c r="AU555" s="390"/>
      <c r="AV555" s="390"/>
      <c r="AW555" s="390"/>
      <c r="AX555" s="390"/>
      <c r="AY555" s="390"/>
      <c r="AZ555" s="390"/>
      <c r="BA555" s="390"/>
      <c r="BB555" s="390"/>
      <c r="BC555" s="390"/>
      <c r="BD555" s="390"/>
      <c r="BE555" s="390"/>
      <c r="BF555" s="390"/>
      <c r="BG555" s="390"/>
      <c r="BH555" s="390"/>
      <c r="BI555" s="390"/>
      <c r="BJ555" s="390"/>
      <c r="BK555" s="390"/>
      <c r="BL555" s="390"/>
      <c r="BM555" s="390"/>
      <c r="BN555" s="390"/>
      <c r="BO555" s="390"/>
      <c r="BP555" s="390"/>
      <c r="BQ555" s="390"/>
      <c r="BR555" s="390"/>
      <c r="BS555" s="390"/>
      <c r="BT555" s="390"/>
      <c r="BU555" s="390"/>
      <c r="BV555" s="390"/>
      <c r="BW555" s="390"/>
      <c r="BX555" s="390"/>
      <c r="BY555" s="390"/>
      <c r="BZ555" s="390"/>
      <c r="CA555" s="390"/>
      <c r="CB555" s="390"/>
      <c r="CC555" s="390"/>
      <c r="CD555" s="390"/>
      <c r="CE555" s="390"/>
      <c r="CF555" s="390"/>
      <c r="CG555" s="390"/>
      <c r="CH555" s="390"/>
      <c r="CI555" s="390"/>
      <c r="CJ555" s="390"/>
      <c r="CK555" s="390"/>
      <c r="CL555" s="390"/>
      <c r="CM555" s="390"/>
      <c r="CN555" s="390"/>
      <c r="CO555" s="390"/>
      <c r="CP555" s="390"/>
      <c r="CQ555" s="390"/>
      <c r="CR555" s="390"/>
      <c r="CS555" s="390"/>
      <c r="CT555" s="390"/>
      <c r="CU555" s="390"/>
      <c r="CV555" s="390"/>
      <c r="CW555" s="390"/>
      <c r="CX555" s="390"/>
      <c r="CY555" s="390"/>
      <c r="CZ555" s="390"/>
      <c r="DA555" s="390"/>
      <c r="DB555" s="390"/>
      <c r="DC555" s="390"/>
      <c r="DD555" s="390"/>
      <c r="DE555" s="390"/>
      <c r="DF555" s="390"/>
      <c r="DG555" s="390"/>
      <c r="DH555" s="390"/>
      <c r="DI555" s="390"/>
      <c r="DJ555" s="390"/>
      <c r="DK555" s="390"/>
      <c r="DL555" s="390"/>
      <c r="DM555" s="390"/>
      <c r="DN555" s="390"/>
      <c r="DO555" s="390"/>
      <c r="DP555" s="390"/>
      <c r="DQ555" s="390"/>
      <c r="DR555" s="390"/>
      <c r="DS555" s="390"/>
      <c r="DT555" s="390"/>
      <c r="DU555" s="390"/>
      <c r="DV555" s="390"/>
      <c r="DW555" s="390"/>
      <c r="DX555" s="390"/>
      <c r="DY555" s="390"/>
      <c r="DZ555" s="390"/>
      <c r="EA555" s="390"/>
      <c r="EB555" s="390"/>
      <c r="EC555" s="390"/>
      <c r="ED555" s="390"/>
      <c r="EE555" s="390"/>
      <c r="EF555" s="390"/>
      <c r="EG555" s="390"/>
      <c r="EH555" s="390"/>
      <c r="EI555" s="390"/>
      <c r="EJ555" s="390"/>
      <c r="EK555" s="390"/>
      <c r="EL555" s="390"/>
      <c r="EM555" s="390"/>
      <c r="EN555" s="390"/>
      <c r="EO555" s="390"/>
      <c r="EP555" s="390"/>
      <c r="EQ555" s="390"/>
      <c r="ER555" s="390"/>
      <c r="ES555" s="390"/>
      <c r="ET555" s="390"/>
      <c r="EU555" s="390"/>
      <c r="EV555" s="390"/>
      <c r="EW555" s="390"/>
      <c r="EX555" s="390"/>
      <c r="EY555" s="390"/>
      <c r="EZ555" s="390"/>
      <c r="FA555" s="390"/>
      <c r="FB555" s="390"/>
      <c r="FC555" s="390"/>
      <c r="FD555" s="390"/>
      <c r="FE555" s="390"/>
      <c r="FF555" s="390"/>
      <c r="FG555" s="390"/>
      <c r="FH555" s="390"/>
      <c r="FI555" s="390"/>
      <c r="FJ555" s="390"/>
      <c r="FK555" s="390"/>
      <c r="FL555" s="390"/>
      <c r="FM555" s="390"/>
      <c r="FN555" s="390"/>
      <c r="FO555" s="390"/>
      <c r="FP555" s="390"/>
      <c r="FQ555" s="390"/>
      <c r="FR555" s="390"/>
      <c r="FS555" s="390"/>
      <c r="FT555" s="390"/>
      <c r="FU555" s="390"/>
      <c r="FV555" s="390"/>
      <c r="FW555" s="390"/>
      <c r="FX555" s="390"/>
      <c r="FY555" s="390"/>
      <c r="FZ555" s="390"/>
      <c r="GA555" s="390"/>
      <c r="GB555" s="390"/>
      <c r="GC555" s="390"/>
      <c r="GD555" s="390"/>
      <c r="GE555" s="390"/>
      <c r="GF555" s="390"/>
      <c r="GG555" s="390"/>
      <c r="GH555" s="390"/>
      <c r="GI555" s="390"/>
      <c r="GJ555" s="390"/>
      <c r="GK555" s="390"/>
      <c r="GL555" s="390"/>
      <c r="GM555" s="390"/>
      <c r="GN555" s="390"/>
      <c r="GO555" s="390"/>
      <c r="GP555" s="390"/>
      <c r="GQ555" s="390"/>
      <c r="GR555" s="390"/>
      <c r="GS555" s="390"/>
      <c r="GT555" s="390"/>
      <c r="GU555" s="390"/>
      <c r="GV555" s="390"/>
      <c r="GW555" s="390"/>
      <c r="GX555" s="390"/>
      <c r="GY555" s="390"/>
      <c r="GZ555" s="390"/>
      <c r="HA555" s="390"/>
      <c r="HB555" s="390"/>
      <c r="HC555" s="390"/>
      <c r="HD555" s="390"/>
      <c r="HE555" s="390"/>
      <c r="HF555" s="390"/>
      <c r="HG555" s="390"/>
      <c r="HH555" s="390"/>
      <c r="HI555" s="390"/>
      <c r="HJ555" s="390"/>
      <c r="HK555" s="390"/>
      <c r="HL555" s="390"/>
      <c r="HM555" s="390"/>
      <c r="HN555" s="390"/>
      <c r="HO555" s="390"/>
      <c r="HP555" s="390"/>
      <c r="HQ555" s="390"/>
      <c r="HR555" s="390"/>
      <c r="HS555" s="390"/>
      <c r="HT555" s="390"/>
      <c r="HU555" s="390"/>
      <c r="HV555" s="390"/>
      <c r="HW555" s="390"/>
      <c r="HX555" s="390"/>
      <c r="HY555" s="390"/>
      <c r="HZ555" s="390"/>
      <c r="IA555" s="390"/>
      <c r="IB555" s="390"/>
      <c r="IC555" s="390"/>
      <c r="ID555" s="390"/>
      <c r="IE555" s="390"/>
      <c r="IF555" s="390"/>
      <c r="IG555" s="390"/>
      <c r="IH555" s="390"/>
      <c r="II555" s="390"/>
      <c r="IJ555" s="390"/>
      <c r="IK555" s="390"/>
      <c r="IL555" s="390"/>
      <c r="IM555" s="390"/>
      <c r="IN555" s="390"/>
      <c r="IO555" s="390"/>
      <c r="IP555" s="390"/>
      <c r="IQ555" s="390"/>
      <c r="IR555" s="390"/>
      <c r="IS555" s="390"/>
      <c r="IT555" s="390"/>
      <c r="IU555" s="390"/>
      <c r="IV555" s="390"/>
    </row>
    <row r="556" spans="1:256" x14ac:dyDescent="0.2">
      <c r="A556" s="423"/>
      <c r="B556" s="398"/>
      <c r="C556" s="399"/>
      <c r="D556" s="398"/>
      <c r="E556" s="433">
        <f t="shared" si="45"/>
        <v>0</v>
      </c>
      <c r="F556" s="436"/>
      <c r="G556" s="439">
        <f t="shared" si="46"/>
        <v>0</v>
      </c>
      <c r="H556" s="454"/>
      <c r="I556" s="390"/>
      <c r="J556" s="390"/>
      <c r="K556" s="390"/>
      <c r="L556" s="390"/>
      <c r="M556" s="390"/>
      <c r="N556" s="390"/>
      <c r="O556" s="390"/>
      <c r="P556" s="390"/>
      <c r="Q556" s="390"/>
      <c r="R556" s="390"/>
      <c r="S556" s="390"/>
      <c r="T556" s="390"/>
      <c r="U556" s="390"/>
      <c r="V556" s="390"/>
      <c r="W556" s="390"/>
      <c r="X556" s="390"/>
      <c r="Y556" s="390"/>
      <c r="Z556" s="390"/>
      <c r="AA556" s="390"/>
      <c r="AB556" s="390"/>
      <c r="AC556" s="390"/>
      <c r="AD556" s="390"/>
      <c r="AE556" s="390"/>
      <c r="AF556" s="390"/>
      <c r="AG556" s="390"/>
      <c r="AH556" s="390"/>
      <c r="AI556" s="390"/>
      <c r="AJ556" s="390"/>
      <c r="AK556" s="390"/>
      <c r="AL556" s="390"/>
      <c r="AM556" s="390"/>
      <c r="AN556" s="390"/>
      <c r="AO556" s="390"/>
      <c r="AP556" s="390"/>
      <c r="AQ556" s="390"/>
      <c r="AR556" s="390"/>
      <c r="AS556" s="390"/>
      <c r="AT556" s="390"/>
      <c r="AU556" s="390"/>
      <c r="AV556" s="390"/>
      <c r="AW556" s="390"/>
      <c r="AX556" s="390"/>
      <c r="AY556" s="390"/>
      <c r="AZ556" s="390"/>
      <c r="BA556" s="390"/>
      <c r="BB556" s="390"/>
      <c r="BC556" s="390"/>
      <c r="BD556" s="390"/>
      <c r="BE556" s="390"/>
      <c r="BF556" s="390"/>
      <c r="BG556" s="390"/>
      <c r="BH556" s="390"/>
      <c r="BI556" s="390"/>
      <c r="BJ556" s="390"/>
      <c r="BK556" s="390"/>
      <c r="BL556" s="390"/>
      <c r="BM556" s="390"/>
      <c r="BN556" s="390"/>
      <c r="BO556" s="390"/>
      <c r="BP556" s="390"/>
      <c r="BQ556" s="390"/>
      <c r="BR556" s="390"/>
      <c r="BS556" s="390"/>
      <c r="BT556" s="390"/>
      <c r="BU556" s="390"/>
      <c r="BV556" s="390"/>
      <c r="BW556" s="390"/>
      <c r="BX556" s="390"/>
      <c r="BY556" s="390"/>
      <c r="BZ556" s="390"/>
      <c r="CA556" s="390"/>
      <c r="CB556" s="390"/>
      <c r="CC556" s="390"/>
      <c r="CD556" s="390"/>
      <c r="CE556" s="390"/>
      <c r="CF556" s="390"/>
      <c r="CG556" s="390"/>
      <c r="CH556" s="390"/>
      <c r="CI556" s="390"/>
      <c r="CJ556" s="390"/>
      <c r="CK556" s="390"/>
      <c r="CL556" s="390"/>
      <c r="CM556" s="390"/>
      <c r="CN556" s="390"/>
      <c r="CO556" s="390"/>
      <c r="CP556" s="390"/>
      <c r="CQ556" s="390"/>
      <c r="CR556" s="390"/>
      <c r="CS556" s="390"/>
      <c r="CT556" s="390"/>
      <c r="CU556" s="390"/>
      <c r="CV556" s="390"/>
      <c r="CW556" s="390"/>
      <c r="CX556" s="390"/>
      <c r="CY556" s="390"/>
      <c r="CZ556" s="390"/>
      <c r="DA556" s="390"/>
      <c r="DB556" s="390"/>
      <c r="DC556" s="390"/>
      <c r="DD556" s="390"/>
      <c r="DE556" s="390"/>
      <c r="DF556" s="390"/>
      <c r="DG556" s="390"/>
      <c r="DH556" s="390"/>
      <c r="DI556" s="390"/>
      <c r="DJ556" s="390"/>
      <c r="DK556" s="390"/>
      <c r="DL556" s="390"/>
      <c r="DM556" s="390"/>
      <c r="DN556" s="390"/>
      <c r="DO556" s="390"/>
      <c r="DP556" s="390"/>
      <c r="DQ556" s="390"/>
      <c r="DR556" s="390"/>
      <c r="DS556" s="390"/>
      <c r="DT556" s="390"/>
      <c r="DU556" s="390"/>
      <c r="DV556" s="390"/>
      <c r="DW556" s="390"/>
      <c r="DX556" s="390"/>
      <c r="DY556" s="390"/>
      <c r="DZ556" s="390"/>
      <c r="EA556" s="390"/>
      <c r="EB556" s="390"/>
      <c r="EC556" s="390"/>
      <c r="ED556" s="390"/>
      <c r="EE556" s="390"/>
      <c r="EF556" s="390"/>
      <c r="EG556" s="390"/>
      <c r="EH556" s="390"/>
      <c r="EI556" s="390"/>
      <c r="EJ556" s="390"/>
      <c r="EK556" s="390"/>
      <c r="EL556" s="390"/>
      <c r="EM556" s="390"/>
      <c r="EN556" s="390"/>
      <c r="EO556" s="390"/>
      <c r="EP556" s="390"/>
      <c r="EQ556" s="390"/>
      <c r="ER556" s="390"/>
      <c r="ES556" s="390"/>
      <c r="ET556" s="390"/>
      <c r="EU556" s="390"/>
      <c r="EV556" s="390"/>
      <c r="EW556" s="390"/>
      <c r="EX556" s="390"/>
      <c r="EY556" s="390"/>
      <c r="EZ556" s="390"/>
      <c r="FA556" s="390"/>
      <c r="FB556" s="390"/>
      <c r="FC556" s="390"/>
      <c r="FD556" s="390"/>
      <c r="FE556" s="390"/>
      <c r="FF556" s="390"/>
      <c r="FG556" s="390"/>
      <c r="FH556" s="390"/>
      <c r="FI556" s="390"/>
      <c r="FJ556" s="390"/>
      <c r="FK556" s="390"/>
      <c r="FL556" s="390"/>
      <c r="FM556" s="390"/>
      <c r="FN556" s="390"/>
      <c r="FO556" s="390"/>
      <c r="FP556" s="390"/>
      <c r="FQ556" s="390"/>
      <c r="FR556" s="390"/>
      <c r="FS556" s="390"/>
      <c r="FT556" s="390"/>
      <c r="FU556" s="390"/>
      <c r="FV556" s="390"/>
      <c r="FW556" s="390"/>
      <c r="FX556" s="390"/>
      <c r="FY556" s="390"/>
      <c r="FZ556" s="390"/>
      <c r="GA556" s="390"/>
      <c r="GB556" s="390"/>
      <c r="GC556" s="390"/>
      <c r="GD556" s="390"/>
      <c r="GE556" s="390"/>
      <c r="GF556" s="390"/>
      <c r="GG556" s="390"/>
      <c r="GH556" s="390"/>
      <c r="GI556" s="390"/>
      <c r="GJ556" s="390"/>
      <c r="GK556" s="390"/>
      <c r="GL556" s="390"/>
      <c r="GM556" s="390"/>
      <c r="GN556" s="390"/>
      <c r="GO556" s="390"/>
      <c r="GP556" s="390"/>
      <c r="GQ556" s="390"/>
      <c r="GR556" s="390"/>
      <c r="GS556" s="390"/>
      <c r="GT556" s="390"/>
      <c r="GU556" s="390"/>
      <c r="GV556" s="390"/>
      <c r="GW556" s="390"/>
      <c r="GX556" s="390"/>
      <c r="GY556" s="390"/>
      <c r="GZ556" s="390"/>
      <c r="HA556" s="390"/>
      <c r="HB556" s="390"/>
      <c r="HC556" s="390"/>
      <c r="HD556" s="390"/>
      <c r="HE556" s="390"/>
      <c r="HF556" s="390"/>
      <c r="HG556" s="390"/>
      <c r="HH556" s="390"/>
      <c r="HI556" s="390"/>
      <c r="HJ556" s="390"/>
      <c r="HK556" s="390"/>
      <c r="HL556" s="390"/>
      <c r="HM556" s="390"/>
      <c r="HN556" s="390"/>
      <c r="HO556" s="390"/>
      <c r="HP556" s="390"/>
      <c r="HQ556" s="390"/>
      <c r="HR556" s="390"/>
      <c r="HS556" s="390"/>
      <c r="HT556" s="390"/>
      <c r="HU556" s="390"/>
      <c r="HV556" s="390"/>
      <c r="HW556" s="390"/>
      <c r="HX556" s="390"/>
      <c r="HY556" s="390"/>
      <c r="HZ556" s="390"/>
      <c r="IA556" s="390"/>
      <c r="IB556" s="390"/>
      <c r="IC556" s="390"/>
      <c r="ID556" s="390"/>
      <c r="IE556" s="390"/>
      <c r="IF556" s="390"/>
      <c r="IG556" s="390"/>
      <c r="IH556" s="390"/>
      <c r="II556" s="390"/>
      <c r="IJ556" s="390"/>
      <c r="IK556" s="390"/>
      <c r="IL556" s="390"/>
      <c r="IM556" s="390"/>
      <c r="IN556" s="390"/>
      <c r="IO556" s="390"/>
      <c r="IP556" s="390"/>
      <c r="IQ556" s="390"/>
      <c r="IR556" s="390"/>
      <c r="IS556" s="390"/>
      <c r="IT556" s="390"/>
      <c r="IU556" s="390"/>
      <c r="IV556" s="390"/>
    </row>
    <row r="557" spans="1:256" x14ac:dyDescent="0.2">
      <c r="A557" s="423"/>
      <c r="B557" s="398"/>
      <c r="C557" s="399"/>
      <c r="D557" s="398"/>
      <c r="E557" s="433">
        <f t="shared" si="45"/>
        <v>0</v>
      </c>
      <c r="F557" s="436"/>
      <c r="G557" s="439">
        <f t="shared" si="46"/>
        <v>0</v>
      </c>
      <c r="H557" s="454"/>
      <c r="I557" s="390"/>
      <c r="J557" s="390"/>
      <c r="K557" s="390"/>
      <c r="L557" s="390"/>
      <c r="M557" s="390"/>
      <c r="N557" s="390"/>
      <c r="O557" s="390"/>
      <c r="P557" s="390"/>
      <c r="Q557" s="390"/>
      <c r="R557" s="390"/>
      <c r="S557" s="390"/>
      <c r="T557" s="390"/>
      <c r="U557" s="390"/>
      <c r="V557" s="390"/>
      <c r="W557" s="390"/>
      <c r="X557" s="390"/>
      <c r="Y557" s="390"/>
      <c r="Z557" s="390"/>
      <c r="AA557" s="390"/>
      <c r="AB557" s="390"/>
      <c r="AC557" s="390"/>
      <c r="AD557" s="390"/>
      <c r="AE557" s="390"/>
      <c r="AF557" s="390"/>
      <c r="AG557" s="390"/>
      <c r="AH557" s="390"/>
      <c r="AI557" s="390"/>
      <c r="AJ557" s="390"/>
      <c r="AK557" s="390"/>
      <c r="AL557" s="390"/>
      <c r="AM557" s="390"/>
      <c r="AN557" s="390"/>
      <c r="AO557" s="390"/>
      <c r="AP557" s="390"/>
      <c r="AQ557" s="390"/>
      <c r="AR557" s="390"/>
      <c r="AS557" s="390"/>
      <c r="AT557" s="390"/>
      <c r="AU557" s="390"/>
      <c r="AV557" s="390"/>
      <c r="AW557" s="390"/>
      <c r="AX557" s="390"/>
      <c r="AY557" s="390"/>
      <c r="AZ557" s="390"/>
      <c r="BA557" s="390"/>
      <c r="BB557" s="390"/>
      <c r="BC557" s="390"/>
      <c r="BD557" s="390"/>
      <c r="BE557" s="390"/>
      <c r="BF557" s="390"/>
      <c r="BG557" s="390"/>
      <c r="BH557" s="390"/>
      <c r="BI557" s="390"/>
      <c r="BJ557" s="390"/>
      <c r="BK557" s="390"/>
      <c r="BL557" s="390"/>
      <c r="BM557" s="390"/>
      <c r="BN557" s="390"/>
      <c r="BO557" s="390"/>
      <c r="BP557" s="390"/>
      <c r="BQ557" s="390"/>
      <c r="BR557" s="390"/>
      <c r="BS557" s="390"/>
      <c r="BT557" s="390"/>
      <c r="BU557" s="390"/>
      <c r="BV557" s="390"/>
      <c r="BW557" s="390"/>
      <c r="BX557" s="390"/>
      <c r="BY557" s="390"/>
      <c r="BZ557" s="390"/>
      <c r="CA557" s="390"/>
      <c r="CB557" s="390"/>
      <c r="CC557" s="390"/>
      <c r="CD557" s="390"/>
      <c r="CE557" s="390"/>
      <c r="CF557" s="390"/>
      <c r="CG557" s="390"/>
      <c r="CH557" s="390"/>
      <c r="CI557" s="390"/>
      <c r="CJ557" s="390"/>
      <c r="CK557" s="390"/>
      <c r="CL557" s="390"/>
      <c r="CM557" s="390"/>
      <c r="CN557" s="390"/>
      <c r="CO557" s="390"/>
      <c r="CP557" s="390"/>
      <c r="CQ557" s="390"/>
      <c r="CR557" s="390"/>
      <c r="CS557" s="390"/>
      <c r="CT557" s="390"/>
      <c r="CU557" s="390"/>
      <c r="CV557" s="390"/>
      <c r="CW557" s="390"/>
      <c r="CX557" s="390"/>
      <c r="CY557" s="390"/>
      <c r="CZ557" s="390"/>
      <c r="DA557" s="390"/>
      <c r="DB557" s="390"/>
      <c r="DC557" s="390"/>
      <c r="DD557" s="390"/>
      <c r="DE557" s="390"/>
      <c r="DF557" s="390"/>
      <c r="DG557" s="390"/>
      <c r="DH557" s="390"/>
      <c r="DI557" s="390"/>
      <c r="DJ557" s="390"/>
      <c r="DK557" s="390"/>
      <c r="DL557" s="390"/>
      <c r="DM557" s="390"/>
      <c r="DN557" s="390"/>
      <c r="DO557" s="390"/>
      <c r="DP557" s="390"/>
      <c r="DQ557" s="390"/>
      <c r="DR557" s="390"/>
      <c r="DS557" s="390"/>
      <c r="DT557" s="390"/>
      <c r="DU557" s="390"/>
      <c r="DV557" s="390"/>
      <c r="DW557" s="390"/>
      <c r="DX557" s="390"/>
      <c r="DY557" s="390"/>
      <c r="DZ557" s="390"/>
      <c r="EA557" s="390"/>
      <c r="EB557" s="390"/>
      <c r="EC557" s="390"/>
      <c r="ED557" s="390"/>
      <c r="EE557" s="390"/>
      <c r="EF557" s="390"/>
      <c r="EG557" s="390"/>
      <c r="EH557" s="390"/>
      <c r="EI557" s="390"/>
      <c r="EJ557" s="390"/>
      <c r="EK557" s="390"/>
      <c r="EL557" s="390"/>
      <c r="EM557" s="390"/>
      <c r="EN557" s="390"/>
      <c r="EO557" s="390"/>
      <c r="EP557" s="390"/>
      <c r="EQ557" s="390"/>
      <c r="ER557" s="390"/>
      <c r="ES557" s="390"/>
      <c r="ET557" s="390"/>
      <c r="EU557" s="390"/>
      <c r="EV557" s="390"/>
      <c r="EW557" s="390"/>
      <c r="EX557" s="390"/>
      <c r="EY557" s="390"/>
      <c r="EZ557" s="390"/>
      <c r="FA557" s="390"/>
      <c r="FB557" s="390"/>
      <c r="FC557" s="390"/>
      <c r="FD557" s="390"/>
      <c r="FE557" s="390"/>
      <c r="FF557" s="390"/>
      <c r="FG557" s="390"/>
      <c r="FH557" s="390"/>
      <c r="FI557" s="390"/>
      <c r="FJ557" s="390"/>
      <c r="FK557" s="390"/>
      <c r="FL557" s="390"/>
      <c r="FM557" s="390"/>
      <c r="FN557" s="390"/>
      <c r="FO557" s="390"/>
      <c r="FP557" s="390"/>
      <c r="FQ557" s="390"/>
      <c r="FR557" s="390"/>
      <c r="FS557" s="390"/>
      <c r="FT557" s="390"/>
      <c r="FU557" s="390"/>
      <c r="FV557" s="390"/>
      <c r="FW557" s="390"/>
      <c r="FX557" s="390"/>
      <c r="FY557" s="390"/>
      <c r="FZ557" s="390"/>
      <c r="GA557" s="390"/>
      <c r="GB557" s="390"/>
      <c r="GC557" s="390"/>
      <c r="GD557" s="390"/>
      <c r="GE557" s="390"/>
      <c r="GF557" s="390"/>
      <c r="GG557" s="390"/>
      <c r="GH557" s="390"/>
      <c r="GI557" s="390"/>
      <c r="GJ557" s="390"/>
      <c r="GK557" s="390"/>
      <c r="GL557" s="390"/>
      <c r="GM557" s="390"/>
      <c r="GN557" s="390"/>
      <c r="GO557" s="390"/>
      <c r="GP557" s="390"/>
      <c r="GQ557" s="390"/>
      <c r="GR557" s="390"/>
      <c r="GS557" s="390"/>
      <c r="GT557" s="390"/>
      <c r="GU557" s="390"/>
      <c r="GV557" s="390"/>
      <c r="GW557" s="390"/>
      <c r="GX557" s="390"/>
      <c r="GY557" s="390"/>
      <c r="GZ557" s="390"/>
      <c r="HA557" s="390"/>
      <c r="HB557" s="390"/>
      <c r="HC557" s="390"/>
      <c r="HD557" s="390"/>
      <c r="HE557" s="390"/>
      <c r="HF557" s="390"/>
      <c r="HG557" s="390"/>
      <c r="HH557" s="390"/>
      <c r="HI557" s="390"/>
      <c r="HJ557" s="390"/>
      <c r="HK557" s="390"/>
      <c r="HL557" s="390"/>
      <c r="HM557" s="390"/>
      <c r="HN557" s="390"/>
      <c r="HO557" s="390"/>
      <c r="HP557" s="390"/>
      <c r="HQ557" s="390"/>
      <c r="HR557" s="390"/>
      <c r="HS557" s="390"/>
      <c r="HT557" s="390"/>
      <c r="HU557" s="390"/>
      <c r="HV557" s="390"/>
      <c r="HW557" s="390"/>
      <c r="HX557" s="390"/>
      <c r="HY557" s="390"/>
      <c r="HZ557" s="390"/>
      <c r="IA557" s="390"/>
      <c r="IB557" s="390"/>
      <c r="IC557" s="390"/>
      <c r="ID557" s="390"/>
      <c r="IE557" s="390"/>
      <c r="IF557" s="390"/>
      <c r="IG557" s="390"/>
      <c r="IH557" s="390"/>
      <c r="II557" s="390"/>
      <c r="IJ557" s="390"/>
      <c r="IK557" s="390"/>
      <c r="IL557" s="390"/>
      <c r="IM557" s="390"/>
      <c r="IN557" s="390"/>
      <c r="IO557" s="390"/>
      <c r="IP557" s="390"/>
      <c r="IQ557" s="390"/>
      <c r="IR557" s="390"/>
      <c r="IS557" s="390"/>
      <c r="IT557" s="390"/>
      <c r="IU557" s="390"/>
      <c r="IV557" s="390"/>
    </row>
    <row r="558" spans="1:256" x14ac:dyDescent="0.2">
      <c r="A558" s="423"/>
      <c r="B558" s="398"/>
      <c r="C558" s="399"/>
      <c r="D558" s="398"/>
      <c r="E558" s="433">
        <f t="shared" si="45"/>
        <v>0</v>
      </c>
      <c r="F558" s="436"/>
      <c r="G558" s="439">
        <f t="shared" si="46"/>
        <v>0</v>
      </c>
      <c r="H558" s="454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  <c r="V558" s="390"/>
      <c r="W558" s="390"/>
      <c r="X558" s="390"/>
      <c r="Y558" s="390"/>
      <c r="Z558" s="390"/>
      <c r="AA558" s="390"/>
      <c r="AB558" s="390"/>
      <c r="AC558" s="390"/>
      <c r="AD558" s="390"/>
      <c r="AE558" s="390"/>
      <c r="AF558" s="390"/>
      <c r="AG558" s="390"/>
      <c r="AH558" s="390"/>
      <c r="AI558" s="390"/>
      <c r="AJ558" s="390"/>
      <c r="AK558" s="390"/>
      <c r="AL558" s="390"/>
      <c r="AM558" s="390"/>
      <c r="AN558" s="390"/>
      <c r="AO558" s="390"/>
      <c r="AP558" s="390"/>
      <c r="AQ558" s="390"/>
      <c r="AR558" s="390"/>
      <c r="AS558" s="390"/>
      <c r="AT558" s="390"/>
      <c r="AU558" s="390"/>
      <c r="AV558" s="390"/>
      <c r="AW558" s="390"/>
      <c r="AX558" s="390"/>
      <c r="AY558" s="390"/>
      <c r="AZ558" s="390"/>
      <c r="BA558" s="390"/>
      <c r="BB558" s="390"/>
      <c r="BC558" s="390"/>
      <c r="BD558" s="390"/>
      <c r="BE558" s="390"/>
      <c r="BF558" s="390"/>
      <c r="BG558" s="390"/>
      <c r="BH558" s="390"/>
      <c r="BI558" s="390"/>
      <c r="BJ558" s="390"/>
      <c r="BK558" s="390"/>
      <c r="BL558" s="390"/>
      <c r="BM558" s="390"/>
      <c r="BN558" s="390"/>
      <c r="BO558" s="390"/>
      <c r="BP558" s="390"/>
      <c r="BQ558" s="390"/>
      <c r="BR558" s="390"/>
      <c r="BS558" s="390"/>
      <c r="BT558" s="390"/>
      <c r="BU558" s="390"/>
      <c r="BV558" s="390"/>
      <c r="BW558" s="390"/>
      <c r="BX558" s="390"/>
      <c r="BY558" s="390"/>
      <c r="BZ558" s="390"/>
      <c r="CA558" s="390"/>
      <c r="CB558" s="390"/>
      <c r="CC558" s="390"/>
      <c r="CD558" s="390"/>
      <c r="CE558" s="390"/>
      <c r="CF558" s="390"/>
      <c r="CG558" s="390"/>
      <c r="CH558" s="390"/>
      <c r="CI558" s="390"/>
      <c r="CJ558" s="390"/>
      <c r="CK558" s="390"/>
      <c r="CL558" s="390"/>
      <c r="CM558" s="390"/>
      <c r="CN558" s="390"/>
      <c r="CO558" s="390"/>
      <c r="CP558" s="390"/>
      <c r="CQ558" s="390"/>
      <c r="CR558" s="390"/>
      <c r="CS558" s="390"/>
      <c r="CT558" s="390"/>
      <c r="CU558" s="390"/>
      <c r="CV558" s="390"/>
      <c r="CW558" s="390"/>
      <c r="CX558" s="390"/>
      <c r="CY558" s="390"/>
      <c r="CZ558" s="390"/>
      <c r="DA558" s="390"/>
      <c r="DB558" s="390"/>
      <c r="DC558" s="390"/>
      <c r="DD558" s="390"/>
      <c r="DE558" s="390"/>
      <c r="DF558" s="390"/>
      <c r="DG558" s="390"/>
      <c r="DH558" s="390"/>
      <c r="DI558" s="390"/>
      <c r="DJ558" s="390"/>
      <c r="DK558" s="390"/>
      <c r="DL558" s="390"/>
      <c r="DM558" s="390"/>
      <c r="DN558" s="390"/>
      <c r="DO558" s="390"/>
      <c r="DP558" s="390"/>
      <c r="DQ558" s="390"/>
      <c r="DR558" s="390"/>
      <c r="DS558" s="390"/>
      <c r="DT558" s="390"/>
      <c r="DU558" s="390"/>
      <c r="DV558" s="390"/>
      <c r="DW558" s="390"/>
      <c r="DX558" s="390"/>
      <c r="DY558" s="390"/>
      <c r="DZ558" s="390"/>
      <c r="EA558" s="390"/>
      <c r="EB558" s="390"/>
      <c r="EC558" s="390"/>
      <c r="ED558" s="390"/>
      <c r="EE558" s="390"/>
      <c r="EF558" s="390"/>
      <c r="EG558" s="390"/>
      <c r="EH558" s="390"/>
      <c r="EI558" s="390"/>
      <c r="EJ558" s="390"/>
      <c r="EK558" s="390"/>
      <c r="EL558" s="390"/>
      <c r="EM558" s="390"/>
      <c r="EN558" s="390"/>
      <c r="EO558" s="390"/>
      <c r="EP558" s="390"/>
      <c r="EQ558" s="390"/>
      <c r="ER558" s="390"/>
      <c r="ES558" s="390"/>
      <c r="ET558" s="390"/>
      <c r="EU558" s="390"/>
      <c r="EV558" s="390"/>
      <c r="EW558" s="390"/>
      <c r="EX558" s="390"/>
      <c r="EY558" s="390"/>
      <c r="EZ558" s="390"/>
      <c r="FA558" s="390"/>
      <c r="FB558" s="390"/>
      <c r="FC558" s="390"/>
      <c r="FD558" s="390"/>
      <c r="FE558" s="390"/>
      <c r="FF558" s="390"/>
      <c r="FG558" s="390"/>
      <c r="FH558" s="390"/>
      <c r="FI558" s="390"/>
      <c r="FJ558" s="390"/>
      <c r="FK558" s="390"/>
      <c r="FL558" s="390"/>
      <c r="FM558" s="390"/>
      <c r="FN558" s="390"/>
      <c r="FO558" s="390"/>
      <c r="FP558" s="390"/>
      <c r="FQ558" s="390"/>
      <c r="FR558" s="390"/>
      <c r="FS558" s="390"/>
      <c r="FT558" s="390"/>
      <c r="FU558" s="390"/>
      <c r="FV558" s="390"/>
      <c r="FW558" s="390"/>
      <c r="FX558" s="390"/>
      <c r="FY558" s="390"/>
      <c r="FZ558" s="390"/>
      <c r="GA558" s="390"/>
      <c r="GB558" s="390"/>
      <c r="GC558" s="390"/>
      <c r="GD558" s="390"/>
      <c r="GE558" s="390"/>
      <c r="GF558" s="390"/>
      <c r="GG558" s="390"/>
      <c r="GH558" s="390"/>
      <c r="GI558" s="390"/>
      <c r="GJ558" s="390"/>
      <c r="GK558" s="390"/>
      <c r="GL558" s="390"/>
      <c r="GM558" s="390"/>
      <c r="GN558" s="390"/>
      <c r="GO558" s="390"/>
      <c r="GP558" s="390"/>
      <c r="GQ558" s="390"/>
      <c r="GR558" s="390"/>
      <c r="GS558" s="390"/>
      <c r="GT558" s="390"/>
      <c r="GU558" s="390"/>
      <c r="GV558" s="390"/>
      <c r="GW558" s="390"/>
      <c r="GX558" s="390"/>
      <c r="GY558" s="390"/>
      <c r="GZ558" s="390"/>
      <c r="HA558" s="390"/>
      <c r="HB558" s="390"/>
      <c r="HC558" s="390"/>
      <c r="HD558" s="390"/>
      <c r="HE558" s="390"/>
      <c r="HF558" s="390"/>
      <c r="HG558" s="390"/>
      <c r="HH558" s="390"/>
      <c r="HI558" s="390"/>
      <c r="HJ558" s="390"/>
      <c r="HK558" s="390"/>
      <c r="HL558" s="390"/>
      <c r="HM558" s="390"/>
      <c r="HN558" s="390"/>
      <c r="HO558" s="390"/>
      <c r="HP558" s="390"/>
      <c r="HQ558" s="390"/>
      <c r="HR558" s="390"/>
      <c r="HS558" s="390"/>
      <c r="HT558" s="390"/>
      <c r="HU558" s="390"/>
      <c r="HV558" s="390"/>
      <c r="HW558" s="390"/>
      <c r="HX558" s="390"/>
      <c r="HY558" s="390"/>
      <c r="HZ558" s="390"/>
      <c r="IA558" s="390"/>
      <c r="IB558" s="390"/>
      <c r="IC558" s="390"/>
      <c r="ID558" s="390"/>
      <c r="IE558" s="390"/>
      <c r="IF558" s="390"/>
      <c r="IG558" s="390"/>
      <c r="IH558" s="390"/>
      <c r="II558" s="390"/>
      <c r="IJ558" s="390"/>
      <c r="IK558" s="390"/>
      <c r="IL558" s="390"/>
      <c r="IM558" s="390"/>
      <c r="IN558" s="390"/>
      <c r="IO558" s="390"/>
      <c r="IP558" s="390"/>
      <c r="IQ558" s="390"/>
      <c r="IR558" s="390"/>
      <c r="IS558" s="390"/>
      <c r="IT558" s="390"/>
      <c r="IU558" s="390"/>
      <c r="IV558" s="390"/>
    </row>
    <row r="559" spans="1:256" x14ac:dyDescent="0.2">
      <c r="A559" s="423"/>
      <c r="B559" s="398"/>
      <c r="C559" s="399"/>
      <c r="D559" s="398"/>
      <c r="E559" s="433">
        <f t="shared" si="45"/>
        <v>0</v>
      </c>
      <c r="F559" s="436"/>
      <c r="G559" s="439">
        <f t="shared" si="46"/>
        <v>0</v>
      </c>
      <c r="H559" s="454"/>
      <c r="I559" s="390"/>
      <c r="J559" s="390"/>
      <c r="K559" s="390"/>
      <c r="L559" s="390"/>
      <c r="M559" s="390"/>
      <c r="N559" s="390"/>
      <c r="O559" s="390"/>
      <c r="P559" s="390"/>
      <c r="Q559" s="390"/>
      <c r="R559" s="390"/>
      <c r="S559" s="390"/>
      <c r="T559" s="390"/>
      <c r="U559" s="390"/>
      <c r="V559" s="390"/>
      <c r="W559" s="390"/>
      <c r="X559" s="390"/>
      <c r="Y559" s="390"/>
      <c r="Z559" s="390"/>
      <c r="AA559" s="390"/>
      <c r="AB559" s="390"/>
      <c r="AC559" s="390"/>
      <c r="AD559" s="390"/>
      <c r="AE559" s="390"/>
      <c r="AF559" s="390"/>
      <c r="AG559" s="390"/>
      <c r="AH559" s="390"/>
      <c r="AI559" s="390"/>
      <c r="AJ559" s="390"/>
      <c r="AK559" s="390"/>
      <c r="AL559" s="390"/>
      <c r="AM559" s="390"/>
      <c r="AN559" s="390"/>
      <c r="AO559" s="390"/>
      <c r="AP559" s="390"/>
      <c r="AQ559" s="390"/>
      <c r="AR559" s="390"/>
      <c r="AS559" s="390"/>
      <c r="AT559" s="390"/>
      <c r="AU559" s="390"/>
      <c r="AV559" s="390"/>
      <c r="AW559" s="390"/>
      <c r="AX559" s="390"/>
      <c r="AY559" s="390"/>
      <c r="AZ559" s="390"/>
      <c r="BA559" s="390"/>
      <c r="BB559" s="390"/>
      <c r="BC559" s="390"/>
      <c r="BD559" s="390"/>
      <c r="BE559" s="390"/>
      <c r="BF559" s="390"/>
      <c r="BG559" s="390"/>
      <c r="BH559" s="390"/>
      <c r="BI559" s="390"/>
      <c r="BJ559" s="390"/>
      <c r="BK559" s="390"/>
      <c r="BL559" s="390"/>
      <c r="BM559" s="390"/>
      <c r="BN559" s="390"/>
      <c r="BO559" s="390"/>
      <c r="BP559" s="390"/>
      <c r="BQ559" s="390"/>
      <c r="BR559" s="390"/>
      <c r="BS559" s="390"/>
      <c r="BT559" s="390"/>
      <c r="BU559" s="390"/>
      <c r="BV559" s="390"/>
      <c r="BW559" s="390"/>
      <c r="BX559" s="390"/>
      <c r="BY559" s="390"/>
      <c r="BZ559" s="390"/>
      <c r="CA559" s="390"/>
      <c r="CB559" s="390"/>
      <c r="CC559" s="390"/>
      <c r="CD559" s="390"/>
      <c r="CE559" s="390"/>
      <c r="CF559" s="390"/>
      <c r="CG559" s="390"/>
      <c r="CH559" s="390"/>
      <c r="CI559" s="390"/>
      <c r="CJ559" s="390"/>
      <c r="CK559" s="390"/>
      <c r="CL559" s="390"/>
      <c r="CM559" s="390"/>
      <c r="CN559" s="390"/>
      <c r="CO559" s="390"/>
      <c r="CP559" s="390"/>
      <c r="CQ559" s="390"/>
      <c r="CR559" s="390"/>
      <c r="CS559" s="390"/>
      <c r="CT559" s="390"/>
      <c r="CU559" s="390"/>
      <c r="CV559" s="390"/>
      <c r="CW559" s="390"/>
      <c r="CX559" s="390"/>
      <c r="CY559" s="390"/>
      <c r="CZ559" s="390"/>
      <c r="DA559" s="390"/>
      <c r="DB559" s="390"/>
      <c r="DC559" s="390"/>
      <c r="DD559" s="390"/>
      <c r="DE559" s="390"/>
      <c r="DF559" s="390"/>
      <c r="DG559" s="390"/>
      <c r="DH559" s="390"/>
      <c r="DI559" s="390"/>
      <c r="DJ559" s="390"/>
      <c r="DK559" s="390"/>
      <c r="DL559" s="390"/>
      <c r="DM559" s="390"/>
      <c r="DN559" s="390"/>
      <c r="DO559" s="390"/>
      <c r="DP559" s="390"/>
      <c r="DQ559" s="390"/>
      <c r="DR559" s="390"/>
      <c r="DS559" s="390"/>
      <c r="DT559" s="390"/>
      <c r="DU559" s="390"/>
      <c r="DV559" s="390"/>
      <c r="DW559" s="390"/>
      <c r="DX559" s="390"/>
      <c r="DY559" s="390"/>
      <c r="DZ559" s="390"/>
      <c r="EA559" s="390"/>
      <c r="EB559" s="390"/>
      <c r="EC559" s="390"/>
      <c r="ED559" s="390"/>
      <c r="EE559" s="390"/>
      <c r="EF559" s="390"/>
      <c r="EG559" s="390"/>
      <c r="EH559" s="390"/>
      <c r="EI559" s="390"/>
      <c r="EJ559" s="390"/>
      <c r="EK559" s="390"/>
      <c r="EL559" s="390"/>
      <c r="EM559" s="390"/>
      <c r="EN559" s="390"/>
      <c r="EO559" s="390"/>
      <c r="EP559" s="390"/>
      <c r="EQ559" s="390"/>
      <c r="ER559" s="390"/>
      <c r="ES559" s="390"/>
      <c r="ET559" s="390"/>
      <c r="EU559" s="390"/>
      <c r="EV559" s="390"/>
      <c r="EW559" s="390"/>
      <c r="EX559" s="390"/>
      <c r="EY559" s="390"/>
      <c r="EZ559" s="390"/>
      <c r="FA559" s="390"/>
      <c r="FB559" s="390"/>
      <c r="FC559" s="390"/>
      <c r="FD559" s="390"/>
      <c r="FE559" s="390"/>
      <c r="FF559" s="390"/>
      <c r="FG559" s="390"/>
      <c r="FH559" s="390"/>
      <c r="FI559" s="390"/>
      <c r="FJ559" s="390"/>
      <c r="FK559" s="390"/>
      <c r="FL559" s="390"/>
      <c r="FM559" s="390"/>
      <c r="FN559" s="390"/>
      <c r="FO559" s="390"/>
      <c r="FP559" s="390"/>
      <c r="FQ559" s="390"/>
      <c r="FR559" s="390"/>
      <c r="FS559" s="390"/>
      <c r="FT559" s="390"/>
      <c r="FU559" s="390"/>
      <c r="FV559" s="390"/>
      <c r="FW559" s="390"/>
      <c r="FX559" s="390"/>
      <c r="FY559" s="390"/>
      <c r="FZ559" s="390"/>
      <c r="GA559" s="390"/>
      <c r="GB559" s="390"/>
      <c r="GC559" s="390"/>
      <c r="GD559" s="390"/>
      <c r="GE559" s="390"/>
      <c r="GF559" s="390"/>
      <c r="GG559" s="390"/>
      <c r="GH559" s="390"/>
      <c r="GI559" s="390"/>
      <c r="GJ559" s="390"/>
      <c r="GK559" s="390"/>
      <c r="GL559" s="390"/>
      <c r="GM559" s="390"/>
      <c r="GN559" s="390"/>
      <c r="GO559" s="390"/>
      <c r="GP559" s="390"/>
      <c r="GQ559" s="390"/>
      <c r="GR559" s="390"/>
      <c r="GS559" s="390"/>
      <c r="GT559" s="390"/>
      <c r="GU559" s="390"/>
      <c r="GV559" s="390"/>
      <c r="GW559" s="390"/>
      <c r="GX559" s="390"/>
      <c r="GY559" s="390"/>
      <c r="GZ559" s="390"/>
      <c r="HA559" s="390"/>
      <c r="HB559" s="390"/>
      <c r="HC559" s="390"/>
      <c r="HD559" s="390"/>
      <c r="HE559" s="390"/>
      <c r="HF559" s="390"/>
      <c r="HG559" s="390"/>
      <c r="HH559" s="390"/>
      <c r="HI559" s="390"/>
      <c r="HJ559" s="390"/>
      <c r="HK559" s="390"/>
      <c r="HL559" s="390"/>
      <c r="HM559" s="390"/>
      <c r="HN559" s="390"/>
      <c r="HO559" s="390"/>
      <c r="HP559" s="390"/>
      <c r="HQ559" s="390"/>
      <c r="HR559" s="390"/>
      <c r="HS559" s="390"/>
      <c r="HT559" s="390"/>
      <c r="HU559" s="390"/>
      <c r="HV559" s="390"/>
      <c r="HW559" s="390"/>
      <c r="HX559" s="390"/>
      <c r="HY559" s="390"/>
      <c r="HZ559" s="390"/>
      <c r="IA559" s="390"/>
      <c r="IB559" s="390"/>
      <c r="IC559" s="390"/>
      <c r="ID559" s="390"/>
      <c r="IE559" s="390"/>
      <c r="IF559" s="390"/>
      <c r="IG559" s="390"/>
      <c r="IH559" s="390"/>
      <c r="II559" s="390"/>
      <c r="IJ559" s="390"/>
      <c r="IK559" s="390"/>
      <c r="IL559" s="390"/>
      <c r="IM559" s="390"/>
      <c r="IN559" s="390"/>
      <c r="IO559" s="390"/>
      <c r="IP559" s="390"/>
      <c r="IQ559" s="390"/>
      <c r="IR559" s="390"/>
      <c r="IS559" s="390"/>
      <c r="IT559" s="390"/>
      <c r="IU559" s="390"/>
      <c r="IV559" s="390"/>
    </row>
    <row r="560" spans="1:256" x14ac:dyDescent="0.2">
      <c r="A560" s="423"/>
      <c r="B560" s="398"/>
      <c r="C560" s="399"/>
      <c r="D560" s="398"/>
      <c r="E560" s="433">
        <f t="shared" si="45"/>
        <v>0</v>
      </c>
      <c r="F560" s="436"/>
      <c r="G560" s="439">
        <f t="shared" si="46"/>
        <v>0</v>
      </c>
      <c r="H560" s="454"/>
      <c r="I560" s="390"/>
      <c r="J560" s="390"/>
      <c r="K560" s="390"/>
      <c r="L560" s="390"/>
      <c r="M560" s="390"/>
      <c r="N560" s="390"/>
      <c r="O560" s="390"/>
      <c r="P560" s="390"/>
      <c r="Q560" s="390"/>
      <c r="R560" s="390"/>
      <c r="S560" s="390"/>
      <c r="T560" s="390"/>
      <c r="U560" s="390"/>
      <c r="V560" s="390"/>
      <c r="W560" s="390"/>
      <c r="X560" s="390"/>
      <c r="Y560" s="390"/>
      <c r="Z560" s="390"/>
      <c r="AA560" s="390"/>
      <c r="AB560" s="390"/>
      <c r="AC560" s="390"/>
      <c r="AD560" s="390"/>
      <c r="AE560" s="390"/>
      <c r="AF560" s="390"/>
      <c r="AG560" s="390"/>
      <c r="AH560" s="390"/>
      <c r="AI560" s="390"/>
      <c r="AJ560" s="390"/>
      <c r="AK560" s="390"/>
      <c r="AL560" s="390"/>
      <c r="AM560" s="390"/>
      <c r="AN560" s="390"/>
      <c r="AO560" s="390"/>
      <c r="AP560" s="390"/>
      <c r="AQ560" s="390"/>
      <c r="AR560" s="390"/>
      <c r="AS560" s="390"/>
      <c r="AT560" s="390"/>
      <c r="AU560" s="390"/>
      <c r="AV560" s="390"/>
      <c r="AW560" s="390"/>
      <c r="AX560" s="390"/>
      <c r="AY560" s="390"/>
      <c r="AZ560" s="390"/>
      <c r="BA560" s="390"/>
      <c r="BB560" s="390"/>
      <c r="BC560" s="390"/>
      <c r="BD560" s="390"/>
      <c r="BE560" s="390"/>
      <c r="BF560" s="390"/>
      <c r="BG560" s="390"/>
      <c r="BH560" s="390"/>
      <c r="BI560" s="390"/>
      <c r="BJ560" s="390"/>
      <c r="BK560" s="390"/>
      <c r="BL560" s="390"/>
      <c r="BM560" s="390"/>
      <c r="BN560" s="390"/>
      <c r="BO560" s="390"/>
      <c r="BP560" s="390"/>
      <c r="BQ560" s="390"/>
      <c r="BR560" s="390"/>
      <c r="BS560" s="390"/>
      <c r="BT560" s="390"/>
      <c r="BU560" s="390"/>
      <c r="BV560" s="390"/>
      <c r="BW560" s="390"/>
      <c r="BX560" s="390"/>
      <c r="BY560" s="390"/>
      <c r="BZ560" s="390"/>
      <c r="CA560" s="390"/>
      <c r="CB560" s="390"/>
      <c r="CC560" s="390"/>
      <c r="CD560" s="390"/>
      <c r="CE560" s="390"/>
      <c r="CF560" s="390"/>
      <c r="CG560" s="390"/>
      <c r="CH560" s="390"/>
      <c r="CI560" s="390"/>
      <c r="CJ560" s="390"/>
      <c r="CK560" s="390"/>
      <c r="CL560" s="390"/>
      <c r="CM560" s="390"/>
      <c r="CN560" s="390"/>
      <c r="CO560" s="390"/>
      <c r="CP560" s="390"/>
      <c r="CQ560" s="390"/>
      <c r="CR560" s="390"/>
      <c r="CS560" s="390"/>
      <c r="CT560" s="390"/>
      <c r="CU560" s="390"/>
      <c r="CV560" s="390"/>
      <c r="CW560" s="390"/>
      <c r="CX560" s="390"/>
      <c r="CY560" s="390"/>
      <c r="CZ560" s="390"/>
      <c r="DA560" s="390"/>
      <c r="DB560" s="390"/>
      <c r="DC560" s="390"/>
      <c r="DD560" s="390"/>
      <c r="DE560" s="390"/>
      <c r="DF560" s="390"/>
      <c r="DG560" s="390"/>
      <c r="DH560" s="390"/>
      <c r="DI560" s="390"/>
      <c r="DJ560" s="390"/>
      <c r="DK560" s="390"/>
      <c r="DL560" s="390"/>
      <c r="DM560" s="390"/>
      <c r="DN560" s="390"/>
      <c r="DO560" s="390"/>
      <c r="DP560" s="390"/>
      <c r="DQ560" s="390"/>
      <c r="DR560" s="390"/>
      <c r="DS560" s="390"/>
      <c r="DT560" s="390"/>
      <c r="DU560" s="390"/>
      <c r="DV560" s="390"/>
      <c r="DW560" s="390"/>
      <c r="DX560" s="390"/>
      <c r="DY560" s="390"/>
      <c r="DZ560" s="390"/>
      <c r="EA560" s="390"/>
      <c r="EB560" s="390"/>
      <c r="EC560" s="390"/>
      <c r="ED560" s="390"/>
      <c r="EE560" s="390"/>
      <c r="EF560" s="390"/>
      <c r="EG560" s="390"/>
      <c r="EH560" s="390"/>
      <c r="EI560" s="390"/>
      <c r="EJ560" s="390"/>
      <c r="EK560" s="390"/>
      <c r="EL560" s="390"/>
      <c r="EM560" s="390"/>
      <c r="EN560" s="390"/>
      <c r="EO560" s="390"/>
      <c r="EP560" s="390"/>
      <c r="EQ560" s="390"/>
      <c r="ER560" s="390"/>
      <c r="ES560" s="390"/>
      <c r="ET560" s="390"/>
      <c r="EU560" s="390"/>
      <c r="EV560" s="390"/>
      <c r="EW560" s="390"/>
      <c r="EX560" s="390"/>
      <c r="EY560" s="390"/>
      <c r="EZ560" s="390"/>
      <c r="FA560" s="390"/>
      <c r="FB560" s="390"/>
      <c r="FC560" s="390"/>
      <c r="FD560" s="390"/>
      <c r="FE560" s="390"/>
      <c r="FF560" s="390"/>
      <c r="FG560" s="390"/>
      <c r="FH560" s="390"/>
      <c r="FI560" s="390"/>
      <c r="FJ560" s="390"/>
      <c r="FK560" s="390"/>
      <c r="FL560" s="390"/>
      <c r="FM560" s="390"/>
      <c r="FN560" s="390"/>
      <c r="FO560" s="390"/>
      <c r="FP560" s="390"/>
      <c r="FQ560" s="390"/>
      <c r="FR560" s="390"/>
      <c r="FS560" s="390"/>
      <c r="FT560" s="390"/>
      <c r="FU560" s="390"/>
      <c r="FV560" s="390"/>
      <c r="FW560" s="390"/>
      <c r="FX560" s="390"/>
      <c r="FY560" s="390"/>
      <c r="FZ560" s="390"/>
      <c r="GA560" s="390"/>
      <c r="GB560" s="390"/>
      <c r="GC560" s="390"/>
      <c r="GD560" s="390"/>
      <c r="GE560" s="390"/>
      <c r="GF560" s="390"/>
      <c r="GG560" s="390"/>
      <c r="GH560" s="390"/>
      <c r="GI560" s="390"/>
      <c r="GJ560" s="390"/>
      <c r="GK560" s="390"/>
      <c r="GL560" s="390"/>
      <c r="GM560" s="390"/>
      <c r="GN560" s="390"/>
      <c r="GO560" s="390"/>
      <c r="GP560" s="390"/>
      <c r="GQ560" s="390"/>
      <c r="GR560" s="390"/>
      <c r="GS560" s="390"/>
      <c r="GT560" s="390"/>
      <c r="GU560" s="390"/>
      <c r="GV560" s="390"/>
      <c r="GW560" s="390"/>
      <c r="GX560" s="390"/>
      <c r="GY560" s="390"/>
      <c r="GZ560" s="390"/>
      <c r="HA560" s="390"/>
      <c r="HB560" s="390"/>
      <c r="HC560" s="390"/>
      <c r="HD560" s="390"/>
      <c r="HE560" s="390"/>
      <c r="HF560" s="390"/>
      <c r="HG560" s="390"/>
      <c r="HH560" s="390"/>
      <c r="HI560" s="390"/>
      <c r="HJ560" s="390"/>
      <c r="HK560" s="390"/>
      <c r="HL560" s="390"/>
      <c r="HM560" s="390"/>
      <c r="HN560" s="390"/>
      <c r="HO560" s="390"/>
      <c r="HP560" s="390"/>
      <c r="HQ560" s="390"/>
      <c r="HR560" s="390"/>
      <c r="HS560" s="390"/>
      <c r="HT560" s="390"/>
      <c r="HU560" s="390"/>
      <c r="HV560" s="390"/>
      <c r="HW560" s="390"/>
      <c r="HX560" s="390"/>
      <c r="HY560" s="390"/>
      <c r="HZ560" s="390"/>
      <c r="IA560" s="390"/>
      <c r="IB560" s="390"/>
      <c r="IC560" s="390"/>
      <c r="ID560" s="390"/>
      <c r="IE560" s="390"/>
      <c r="IF560" s="390"/>
      <c r="IG560" s="390"/>
      <c r="IH560" s="390"/>
      <c r="II560" s="390"/>
      <c r="IJ560" s="390"/>
      <c r="IK560" s="390"/>
      <c r="IL560" s="390"/>
      <c r="IM560" s="390"/>
      <c r="IN560" s="390"/>
      <c r="IO560" s="390"/>
      <c r="IP560" s="390"/>
      <c r="IQ560" s="390"/>
      <c r="IR560" s="390"/>
      <c r="IS560" s="390"/>
      <c r="IT560" s="390"/>
      <c r="IU560" s="390"/>
      <c r="IV560" s="390"/>
    </row>
    <row r="561" spans="1:256" x14ac:dyDescent="0.2">
      <c r="A561" s="423"/>
      <c r="B561" s="398"/>
      <c r="C561" s="399"/>
      <c r="D561" s="398"/>
      <c r="E561" s="433">
        <f t="shared" si="45"/>
        <v>0</v>
      </c>
      <c r="F561" s="436"/>
      <c r="G561" s="439">
        <f t="shared" si="46"/>
        <v>0</v>
      </c>
      <c r="H561" s="454"/>
      <c r="I561" s="390"/>
      <c r="J561" s="390"/>
      <c r="K561" s="390"/>
      <c r="L561" s="390"/>
      <c r="M561" s="390"/>
      <c r="N561" s="390"/>
      <c r="O561" s="390"/>
      <c r="P561" s="390"/>
      <c r="Q561" s="390"/>
      <c r="R561" s="390"/>
      <c r="S561" s="390"/>
      <c r="T561" s="390"/>
      <c r="U561" s="390"/>
      <c r="V561" s="390"/>
      <c r="W561" s="390"/>
      <c r="X561" s="390"/>
      <c r="Y561" s="390"/>
      <c r="Z561" s="390"/>
      <c r="AA561" s="390"/>
      <c r="AB561" s="390"/>
      <c r="AC561" s="390"/>
      <c r="AD561" s="390"/>
      <c r="AE561" s="390"/>
      <c r="AF561" s="390"/>
      <c r="AG561" s="390"/>
      <c r="AH561" s="390"/>
      <c r="AI561" s="390"/>
      <c r="AJ561" s="390"/>
      <c r="AK561" s="390"/>
      <c r="AL561" s="390"/>
      <c r="AM561" s="390"/>
      <c r="AN561" s="390"/>
      <c r="AO561" s="390"/>
      <c r="AP561" s="390"/>
      <c r="AQ561" s="390"/>
      <c r="AR561" s="390"/>
      <c r="AS561" s="390"/>
      <c r="AT561" s="390"/>
      <c r="AU561" s="390"/>
      <c r="AV561" s="390"/>
      <c r="AW561" s="390"/>
      <c r="AX561" s="390"/>
      <c r="AY561" s="390"/>
      <c r="AZ561" s="390"/>
      <c r="BA561" s="390"/>
      <c r="BB561" s="390"/>
      <c r="BC561" s="390"/>
      <c r="BD561" s="390"/>
      <c r="BE561" s="390"/>
      <c r="BF561" s="390"/>
      <c r="BG561" s="390"/>
      <c r="BH561" s="390"/>
      <c r="BI561" s="390"/>
      <c r="BJ561" s="390"/>
      <c r="BK561" s="390"/>
      <c r="BL561" s="390"/>
      <c r="BM561" s="390"/>
      <c r="BN561" s="390"/>
      <c r="BO561" s="390"/>
      <c r="BP561" s="390"/>
      <c r="BQ561" s="390"/>
      <c r="BR561" s="390"/>
      <c r="BS561" s="390"/>
      <c r="BT561" s="390"/>
      <c r="BU561" s="390"/>
      <c r="BV561" s="390"/>
      <c r="BW561" s="390"/>
      <c r="BX561" s="390"/>
      <c r="BY561" s="390"/>
      <c r="BZ561" s="390"/>
      <c r="CA561" s="390"/>
      <c r="CB561" s="390"/>
      <c r="CC561" s="390"/>
      <c r="CD561" s="390"/>
      <c r="CE561" s="390"/>
      <c r="CF561" s="390"/>
      <c r="CG561" s="390"/>
      <c r="CH561" s="390"/>
      <c r="CI561" s="390"/>
      <c r="CJ561" s="390"/>
      <c r="CK561" s="390"/>
      <c r="CL561" s="390"/>
      <c r="CM561" s="390"/>
      <c r="CN561" s="390"/>
      <c r="CO561" s="390"/>
      <c r="CP561" s="390"/>
      <c r="CQ561" s="390"/>
      <c r="CR561" s="390"/>
      <c r="CS561" s="390"/>
      <c r="CT561" s="390"/>
      <c r="CU561" s="390"/>
      <c r="CV561" s="390"/>
      <c r="CW561" s="390"/>
      <c r="CX561" s="390"/>
      <c r="CY561" s="390"/>
      <c r="CZ561" s="390"/>
      <c r="DA561" s="390"/>
      <c r="DB561" s="390"/>
      <c r="DC561" s="390"/>
      <c r="DD561" s="390"/>
      <c r="DE561" s="390"/>
      <c r="DF561" s="390"/>
      <c r="DG561" s="390"/>
      <c r="DH561" s="390"/>
      <c r="DI561" s="390"/>
      <c r="DJ561" s="390"/>
      <c r="DK561" s="390"/>
      <c r="DL561" s="390"/>
      <c r="DM561" s="390"/>
      <c r="DN561" s="390"/>
      <c r="DO561" s="390"/>
      <c r="DP561" s="390"/>
      <c r="DQ561" s="390"/>
      <c r="DR561" s="390"/>
      <c r="DS561" s="390"/>
      <c r="DT561" s="390"/>
      <c r="DU561" s="390"/>
      <c r="DV561" s="390"/>
      <c r="DW561" s="390"/>
      <c r="DX561" s="390"/>
      <c r="DY561" s="390"/>
      <c r="DZ561" s="390"/>
      <c r="EA561" s="390"/>
      <c r="EB561" s="390"/>
      <c r="EC561" s="390"/>
      <c r="ED561" s="390"/>
      <c r="EE561" s="390"/>
      <c r="EF561" s="390"/>
      <c r="EG561" s="390"/>
      <c r="EH561" s="390"/>
      <c r="EI561" s="390"/>
      <c r="EJ561" s="390"/>
      <c r="EK561" s="390"/>
      <c r="EL561" s="390"/>
      <c r="EM561" s="390"/>
      <c r="EN561" s="390"/>
      <c r="EO561" s="390"/>
      <c r="EP561" s="390"/>
      <c r="EQ561" s="390"/>
      <c r="ER561" s="390"/>
      <c r="ES561" s="390"/>
      <c r="ET561" s="390"/>
      <c r="EU561" s="390"/>
      <c r="EV561" s="390"/>
      <c r="EW561" s="390"/>
      <c r="EX561" s="390"/>
      <c r="EY561" s="390"/>
      <c r="EZ561" s="390"/>
      <c r="FA561" s="390"/>
      <c r="FB561" s="390"/>
      <c r="FC561" s="390"/>
      <c r="FD561" s="390"/>
      <c r="FE561" s="390"/>
      <c r="FF561" s="390"/>
      <c r="FG561" s="390"/>
      <c r="FH561" s="390"/>
      <c r="FI561" s="390"/>
      <c r="FJ561" s="390"/>
      <c r="FK561" s="390"/>
      <c r="FL561" s="390"/>
      <c r="FM561" s="390"/>
      <c r="FN561" s="390"/>
      <c r="FO561" s="390"/>
      <c r="FP561" s="390"/>
      <c r="FQ561" s="390"/>
      <c r="FR561" s="390"/>
      <c r="FS561" s="390"/>
      <c r="FT561" s="390"/>
      <c r="FU561" s="390"/>
      <c r="FV561" s="390"/>
      <c r="FW561" s="390"/>
      <c r="FX561" s="390"/>
      <c r="FY561" s="390"/>
      <c r="FZ561" s="390"/>
      <c r="GA561" s="390"/>
      <c r="GB561" s="390"/>
      <c r="GC561" s="390"/>
      <c r="GD561" s="390"/>
      <c r="GE561" s="390"/>
      <c r="GF561" s="390"/>
      <c r="GG561" s="390"/>
      <c r="GH561" s="390"/>
      <c r="GI561" s="390"/>
      <c r="GJ561" s="390"/>
      <c r="GK561" s="390"/>
      <c r="GL561" s="390"/>
      <c r="GM561" s="390"/>
      <c r="GN561" s="390"/>
      <c r="GO561" s="390"/>
      <c r="GP561" s="390"/>
      <c r="GQ561" s="390"/>
      <c r="GR561" s="390"/>
      <c r="GS561" s="390"/>
      <c r="GT561" s="390"/>
      <c r="GU561" s="390"/>
      <c r="GV561" s="390"/>
      <c r="GW561" s="390"/>
      <c r="GX561" s="390"/>
      <c r="GY561" s="390"/>
      <c r="GZ561" s="390"/>
      <c r="HA561" s="390"/>
      <c r="HB561" s="390"/>
      <c r="HC561" s="390"/>
      <c r="HD561" s="390"/>
      <c r="HE561" s="390"/>
      <c r="HF561" s="390"/>
      <c r="HG561" s="390"/>
      <c r="HH561" s="390"/>
      <c r="HI561" s="390"/>
      <c r="HJ561" s="390"/>
      <c r="HK561" s="390"/>
      <c r="HL561" s="390"/>
      <c r="HM561" s="390"/>
      <c r="HN561" s="390"/>
      <c r="HO561" s="390"/>
      <c r="HP561" s="390"/>
      <c r="HQ561" s="390"/>
      <c r="HR561" s="390"/>
      <c r="HS561" s="390"/>
      <c r="HT561" s="390"/>
      <c r="HU561" s="390"/>
      <c r="HV561" s="390"/>
      <c r="HW561" s="390"/>
      <c r="HX561" s="390"/>
      <c r="HY561" s="390"/>
      <c r="HZ561" s="390"/>
      <c r="IA561" s="390"/>
      <c r="IB561" s="390"/>
      <c r="IC561" s="390"/>
      <c r="ID561" s="390"/>
      <c r="IE561" s="390"/>
      <c r="IF561" s="390"/>
      <c r="IG561" s="390"/>
      <c r="IH561" s="390"/>
      <c r="II561" s="390"/>
      <c r="IJ561" s="390"/>
      <c r="IK561" s="390"/>
      <c r="IL561" s="390"/>
      <c r="IM561" s="390"/>
      <c r="IN561" s="390"/>
      <c r="IO561" s="390"/>
      <c r="IP561" s="390"/>
      <c r="IQ561" s="390"/>
      <c r="IR561" s="390"/>
      <c r="IS561" s="390"/>
      <c r="IT561" s="390"/>
      <c r="IU561" s="390"/>
      <c r="IV561" s="390"/>
    </row>
    <row r="562" spans="1:256" x14ac:dyDescent="0.2">
      <c r="A562" s="423"/>
      <c r="B562" s="398"/>
      <c r="C562" s="399"/>
      <c r="D562" s="398"/>
      <c r="E562" s="433">
        <f t="shared" si="45"/>
        <v>0</v>
      </c>
      <c r="F562" s="436"/>
      <c r="G562" s="439">
        <f t="shared" si="46"/>
        <v>0</v>
      </c>
      <c r="H562" s="454"/>
      <c r="I562" s="390"/>
      <c r="J562" s="390"/>
      <c r="K562" s="390"/>
      <c r="L562" s="390"/>
      <c r="M562" s="390"/>
      <c r="N562" s="390"/>
      <c r="O562" s="390"/>
      <c r="P562" s="390"/>
      <c r="Q562" s="390"/>
      <c r="R562" s="390"/>
      <c r="S562" s="390"/>
      <c r="T562" s="390"/>
      <c r="U562" s="390"/>
      <c r="V562" s="390"/>
      <c r="W562" s="390"/>
      <c r="X562" s="390"/>
      <c r="Y562" s="390"/>
      <c r="Z562" s="390"/>
      <c r="AA562" s="390"/>
      <c r="AB562" s="390"/>
      <c r="AC562" s="390"/>
      <c r="AD562" s="390"/>
      <c r="AE562" s="390"/>
      <c r="AF562" s="390"/>
      <c r="AG562" s="390"/>
      <c r="AH562" s="390"/>
      <c r="AI562" s="390"/>
      <c r="AJ562" s="390"/>
      <c r="AK562" s="390"/>
      <c r="AL562" s="390"/>
      <c r="AM562" s="390"/>
      <c r="AN562" s="390"/>
      <c r="AO562" s="390"/>
      <c r="AP562" s="390"/>
      <c r="AQ562" s="390"/>
      <c r="AR562" s="390"/>
      <c r="AS562" s="390"/>
      <c r="AT562" s="390"/>
      <c r="AU562" s="390"/>
      <c r="AV562" s="390"/>
      <c r="AW562" s="390"/>
      <c r="AX562" s="390"/>
      <c r="AY562" s="390"/>
      <c r="AZ562" s="390"/>
      <c r="BA562" s="390"/>
      <c r="BB562" s="390"/>
      <c r="BC562" s="390"/>
      <c r="BD562" s="390"/>
      <c r="BE562" s="390"/>
      <c r="BF562" s="390"/>
      <c r="BG562" s="390"/>
      <c r="BH562" s="390"/>
      <c r="BI562" s="390"/>
      <c r="BJ562" s="390"/>
      <c r="BK562" s="390"/>
      <c r="BL562" s="390"/>
      <c r="BM562" s="390"/>
      <c r="BN562" s="390"/>
      <c r="BO562" s="390"/>
      <c r="BP562" s="390"/>
      <c r="BQ562" s="390"/>
      <c r="BR562" s="390"/>
      <c r="BS562" s="390"/>
      <c r="BT562" s="390"/>
      <c r="BU562" s="390"/>
      <c r="BV562" s="390"/>
      <c r="BW562" s="390"/>
      <c r="BX562" s="390"/>
      <c r="BY562" s="390"/>
      <c r="BZ562" s="390"/>
      <c r="CA562" s="390"/>
      <c r="CB562" s="390"/>
      <c r="CC562" s="390"/>
      <c r="CD562" s="390"/>
      <c r="CE562" s="390"/>
      <c r="CF562" s="390"/>
      <c r="CG562" s="390"/>
      <c r="CH562" s="390"/>
      <c r="CI562" s="390"/>
      <c r="CJ562" s="390"/>
      <c r="CK562" s="390"/>
      <c r="CL562" s="390"/>
      <c r="CM562" s="390"/>
      <c r="CN562" s="390"/>
      <c r="CO562" s="390"/>
      <c r="CP562" s="390"/>
      <c r="CQ562" s="390"/>
      <c r="CR562" s="390"/>
      <c r="CS562" s="390"/>
      <c r="CT562" s="390"/>
      <c r="CU562" s="390"/>
      <c r="CV562" s="390"/>
      <c r="CW562" s="390"/>
      <c r="CX562" s="390"/>
      <c r="CY562" s="390"/>
      <c r="CZ562" s="390"/>
      <c r="DA562" s="390"/>
      <c r="DB562" s="390"/>
      <c r="DC562" s="390"/>
      <c r="DD562" s="390"/>
      <c r="DE562" s="390"/>
      <c r="DF562" s="390"/>
      <c r="DG562" s="390"/>
      <c r="DH562" s="390"/>
      <c r="DI562" s="390"/>
      <c r="DJ562" s="390"/>
      <c r="DK562" s="390"/>
      <c r="DL562" s="390"/>
      <c r="DM562" s="390"/>
      <c r="DN562" s="390"/>
      <c r="DO562" s="390"/>
      <c r="DP562" s="390"/>
      <c r="DQ562" s="390"/>
      <c r="DR562" s="390"/>
      <c r="DS562" s="390"/>
      <c r="DT562" s="390"/>
      <c r="DU562" s="390"/>
      <c r="DV562" s="390"/>
      <c r="DW562" s="390"/>
      <c r="DX562" s="390"/>
      <c r="DY562" s="390"/>
      <c r="DZ562" s="390"/>
      <c r="EA562" s="390"/>
      <c r="EB562" s="390"/>
      <c r="EC562" s="390"/>
      <c r="ED562" s="390"/>
      <c r="EE562" s="390"/>
      <c r="EF562" s="390"/>
      <c r="EG562" s="390"/>
      <c r="EH562" s="390"/>
      <c r="EI562" s="390"/>
      <c r="EJ562" s="390"/>
      <c r="EK562" s="390"/>
      <c r="EL562" s="390"/>
      <c r="EM562" s="390"/>
      <c r="EN562" s="390"/>
      <c r="EO562" s="390"/>
      <c r="EP562" s="390"/>
      <c r="EQ562" s="390"/>
      <c r="ER562" s="390"/>
      <c r="ES562" s="390"/>
      <c r="ET562" s="390"/>
      <c r="EU562" s="390"/>
      <c r="EV562" s="390"/>
      <c r="EW562" s="390"/>
      <c r="EX562" s="390"/>
      <c r="EY562" s="390"/>
      <c r="EZ562" s="390"/>
      <c r="FA562" s="390"/>
      <c r="FB562" s="390"/>
      <c r="FC562" s="390"/>
      <c r="FD562" s="390"/>
      <c r="FE562" s="390"/>
      <c r="FF562" s="390"/>
      <c r="FG562" s="390"/>
      <c r="FH562" s="390"/>
      <c r="FI562" s="390"/>
      <c r="FJ562" s="390"/>
      <c r="FK562" s="390"/>
      <c r="FL562" s="390"/>
      <c r="FM562" s="390"/>
      <c r="FN562" s="390"/>
      <c r="FO562" s="390"/>
      <c r="FP562" s="390"/>
      <c r="FQ562" s="390"/>
      <c r="FR562" s="390"/>
      <c r="FS562" s="390"/>
      <c r="FT562" s="390"/>
      <c r="FU562" s="390"/>
      <c r="FV562" s="390"/>
      <c r="FW562" s="390"/>
      <c r="FX562" s="390"/>
      <c r="FY562" s="390"/>
      <c r="FZ562" s="390"/>
      <c r="GA562" s="390"/>
      <c r="GB562" s="390"/>
      <c r="GC562" s="390"/>
      <c r="GD562" s="390"/>
      <c r="GE562" s="390"/>
      <c r="GF562" s="390"/>
      <c r="GG562" s="390"/>
      <c r="GH562" s="390"/>
      <c r="GI562" s="390"/>
      <c r="GJ562" s="390"/>
      <c r="GK562" s="390"/>
      <c r="GL562" s="390"/>
      <c r="GM562" s="390"/>
      <c r="GN562" s="390"/>
      <c r="GO562" s="390"/>
      <c r="GP562" s="390"/>
      <c r="GQ562" s="390"/>
      <c r="GR562" s="390"/>
      <c r="GS562" s="390"/>
      <c r="GT562" s="390"/>
      <c r="GU562" s="390"/>
      <c r="GV562" s="390"/>
      <c r="GW562" s="390"/>
      <c r="GX562" s="390"/>
      <c r="GY562" s="390"/>
      <c r="GZ562" s="390"/>
      <c r="HA562" s="390"/>
      <c r="HB562" s="390"/>
      <c r="HC562" s="390"/>
      <c r="HD562" s="390"/>
      <c r="HE562" s="390"/>
      <c r="HF562" s="390"/>
      <c r="HG562" s="390"/>
      <c r="HH562" s="390"/>
      <c r="HI562" s="390"/>
      <c r="HJ562" s="390"/>
      <c r="HK562" s="390"/>
      <c r="HL562" s="390"/>
      <c r="HM562" s="390"/>
      <c r="HN562" s="390"/>
      <c r="HO562" s="390"/>
      <c r="HP562" s="390"/>
      <c r="HQ562" s="390"/>
      <c r="HR562" s="390"/>
      <c r="HS562" s="390"/>
      <c r="HT562" s="390"/>
      <c r="HU562" s="390"/>
      <c r="HV562" s="390"/>
      <c r="HW562" s="390"/>
      <c r="HX562" s="390"/>
      <c r="HY562" s="390"/>
      <c r="HZ562" s="390"/>
      <c r="IA562" s="390"/>
      <c r="IB562" s="390"/>
      <c r="IC562" s="390"/>
      <c r="ID562" s="390"/>
      <c r="IE562" s="390"/>
      <c r="IF562" s="390"/>
      <c r="IG562" s="390"/>
      <c r="IH562" s="390"/>
      <c r="II562" s="390"/>
      <c r="IJ562" s="390"/>
      <c r="IK562" s="390"/>
      <c r="IL562" s="390"/>
      <c r="IM562" s="390"/>
      <c r="IN562" s="390"/>
      <c r="IO562" s="390"/>
      <c r="IP562" s="390"/>
      <c r="IQ562" s="390"/>
      <c r="IR562" s="390"/>
      <c r="IS562" s="390"/>
      <c r="IT562" s="390"/>
      <c r="IU562" s="390"/>
      <c r="IV562" s="390"/>
    </row>
    <row r="563" spans="1:256" x14ac:dyDescent="0.2">
      <c r="A563" s="423"/>
      <c r="B563" s="398"/>
      <c r="C563" s="399"/>
      <c r="D563" s="398"/>
      <c r="E563" s="433">
        <f t="shared" si="45"/>
        <v>0</v>
      </c>
      <c r="F563" s="436"/>
      <c r="G563" s="439">
        <f t="shared" si="46"/>
        <v>0</v>
      </c>
      <c r="H563" s="454"/>
      <c r="I563" s="390"/>
      <c r="J563" s="390"/>
      <c r="K563" s="390"/>
      <c r="L563" s="390"/>
      <c r="M563" s="390"/>
      <c r="N563" s="390"/>
      <c r="O563" s="390"/>
      <c r="P563" s="390"/>
      <c r="Q563" s="390"/>
      <c r="R563" s="390"/>
      <c r="S563" s="390"/>
      <c r="T563" s="390"/>
      <c r="U563" s="390"/>
      <c r="V563" s="390"/>
      <c r="W563" s="390"/>
      <c r="X563" s="390"/>
      <c r="Y563" s="390"/>
      <c r="Z563" s="390"/>
      <c r="AA563" s="390"/>
      <c r="AB563" s="390"/>
      <c r="AC563" s="390"/>
      <c r="AD563" s="390"/>
      <c r="AE563" s="390"/>
      <c r="AF563" s="390"/>
      <c r="AG563" s="390"/>
      <c r="AH563" s="390"/>
      <c r="AI563" s="390"/>
      <c r="AJ563" s="390"/>
      <c r="AK563" s="390"/>
      <c r="AL563" s="390"/>
      <c r="AM563" s="390"/>
      <c r="AN563" s="390"/>
      <c r="AO563" s="390"/>
      <c r="AP563" s="390"/>
      <c r="AQ563" s="390"/>
      <c r="AR563" s="390"/>
      <c r="AS563" s="390"/>
      <c r="AT563" s="390"/>
      <c r="AU563" s="390"/>
      <c r="AV563" s="390"/>
      <c r="AW563" s="390"/>
      <c r="AX563" s="390"/>
      <c r="AY563" s="390"/>
      <c r="AZ563" s="390"/>
      <c r="BA563" s="390"/>
      <c r="BB563" s="390"/>
      <c r="BC563" s="390"/>
      <c r="BD563" s="390"/>
      <c r="BE563" s="390"/>
      <c r="BF563" s="390"/>
      <c r="BG563" s="390"/>
      <c r="BH563" s="390"/>
      <c r="BI563" s="390"/>
      <c r="BJ563" s="390"/>
      <c r="BK563" s="390"/>
      <c r="BL563" s="390"/>
      <c r="BM563" s="390"/>
      <c r="BN563" s="390"/>
      <c r="BO563" s="390"/>
      <c r="BP563" s="390"/>
      <c r="BQ563" s="390"/>
      <c r="BR563" s="390"/>
      <c r="BS563" s="390"/>
      <c r="BT563" s="390"/>
      <c r="BU563" s="390"/>
      <c r="BV563" s="390"/>
      <c r="BW563" s="390"/>
      <c r="BX563" s="390"/>
      <c r="BY563" s="390"/>
      <c r="BZ563" s="390"/>
      <c r="CA563" s="390"/>
      <c r="CB563" s="390"/>
      <c r="CC563" s="390"/>
      <c r="CD563" s="390"/>
      <c r="CE563" s="390"/>
      <c r="CF563" s="390"/>
      <c r="CG563" s="390"/>
      <c r="CH563" s="390"/>
      <c r="CI563" s="390"/>
      <c r="CJ563" s="390"/>
      <c r="CK563" s="390"/>
      <c r="CL563" s="390"/>
      <c r="CM563" s="390"/>
      <c r="CN563" s="390"/>
      <c r="CO563" s="390"/>
      <c r="CP563" s="390"/>
      <c r="CQ563" s="390"/>
      <c r="CR563" s="390"/>
      <c r="CS563" s="390"/>
      <c r="CT563" s="390"/>
      <c r="CU563" s="390"/>
      <c r="CV563" s="390"/>
      <c r="CW563" s="390"/>
      <c r="CX563" s="390"/>
      <c r="CY563" s="390"/>
      <c r="CZ563" s="390"/>
      <c r="DA563" s="390"/>
      <c r="DB563" s="390"/>
      <c r="DC563" s="390"/>
      <c r="DD563" s="390"/>
      <c r="DE563" s="390"/>
      <c r="DF563" s="390"/>
      <c r="DG563" s="390"/>
      <c r="DH563" s="390"/>
      <c r="DI563" s="390"/>
      <c r="DJ563" s="390"/>
      <c r="DK563" s="390"/>
      <c r="DL563" s="390"/>
      <c r="DM563" s="390"/>
      <c r="DN563" s="390"/>
      <c r="DO563" s="390"/>
      <c r="DP563" s="390"/>
      <c r="DQ563" s="390"/>
      <c r="DR563" s="390"/>
      <c r="DS563" s="390"/>
      <c r="DT563" s="390"/>
      <c r="DU563" s="390"/>
      <c r="DV563" s="390"/>
      <c r="DW563" s="390"/>
      <c r="DX563" s="390"/>
      <c r="DY563" s="390"/>
      <c r="DZ563" s="390"/>
      <c r="EA563" s="390"/>
      <c r="EB563" s="390"/>
      <c r="EC563" s="390"/>
      <c r="ED563" s="390"/>
      <c r="EE563" s="390"/>
      <c r="EF563" s="390"/>
      <c r="EG563" s="390"/>
      <c r="EH563" s="390"/>
      <c r="EI563" s="390"/>
      <c r="EJ563" s="390"/>
      <c r="EK563" s="390"/>
      <c r="EL563" s="390"/>
      <c r="EM563" s="390"/>
      <c r="EN563" s="390"/>
      <c r="EO563" s="390"/>
      <c r="EP563" s="390"/>
      <c r="EQ563" s="390"/>
      <c r="ER563" s="390"/>
      <c r="ES563" s="390"/>
      <c r="ET563" s="390"/>
      <c r="EU563" s="390"/>
      <c r="EV563" s="390"/>
      <c r="EW563" s="390"/>
      <c r="EX563" s="390"/>
      <c r="EY563" s="390"/>
      <c r="EZ563" s="390"/>
      <c r="FA563" s="390"/>
      <c r="FB563" s="390"/>
      <c r="FC563" s="390"/>
      <c r="FD563" s="390"/>
      <c r="FE563" s="390"/>
      <c r="FF563" s="390"/>
      <c r="FG563" s="390"/>
      <c r="FH563" s="390"/>
      <c r="FI563" s="390"/>
      <c r="FJ563" s="390"/>
      <c r="FK563" s="390"/>
      <c r="FL563" s="390"/>
      <c r="FM563" s="390"/>
      <c r="FN563" s="390"/>
      <c r="FO563" s="390"/>
      <c r="FP563" s="390"/>
      <c r="FQ563" s="390"/>
      <c r="FR563" s="390"/>
      <c r="FS563" s="390"/>
      <c r="FT563" s="390"/>
      <c r="FU563" s="390"/>
      <c r="FV563" s="390"/>
      <c r="FW563" s="390"/>
      <c r="FX563" s="390"/>
      <c r="FY563" s="390"/>
      <c r="FZ563" s="390"/>
      <c r="GA563" s="390"/>
      <c r="GB563" s="390"/>
      <c r="GC563" s="390"/>
      <c r="GD563" s="390"/>
      <c r="GE563" s="390"/>
      <c r="GF563" s="390"/>
      <c r="GG563" s="390"/>
      <c r="GH563" s="390"/>
      <c r="GI563" s="390"/>
      <c r="GJ563" s="390"/>
      <c r="GK563" s="390"/>
      <c r="GL563" s="390"/>
      <c r="GM563" s="390"/>
      <c r="GN563" s="390"/>
      <c r="GO563" s="390"/>
      <c r="GP563" s="390"/>
      <c r="GQ563" s="390"/>
      <c r="GR563" s="390"/>
      <c r="GS563" s="390"/>
      <c r="GT563" s="390"/>
      <c r="GU563" s="390"/>
      <c r="GV563" s="390"/>
      <c r="GW563" s="390"/>
      <c r="GX563" s="390"/>
      <c r="GY563" s="390"/>
      <c r="GZ563" s="390"/>
      <c r="HA563" s="390"/>
      <c r="HB563" s="390"/>
      <c r="HC563" s="390"/>
      <c r="HD563" s="390"/>
      <c r="HE563" s="390"/>
      <c r="HF563" s="390"/>
      <c r="HG563" s="390"/>
      <c r="HH563" s="390"/>
      <c r="HI563" s="390"/>
      <c r="HJ563" s="390"/>
      <c r="HK563" s="390"/>
      <c r="HL563" s="390"/>
      <c r="HM563" s="390"/>
      <c r="HN563" s="390"/>
      <c r="HO563" s="390"/>
      <c r="HP563" s="390"/>
      <c r="HQ563" s="390"/>
      <c r="HR563" s="390"/>
      <c r="HS563" s="390"/>
      <c r="HT563" s="390"/>
      <c r="HU563" s="390"/>
      <c r="HV563" s="390"/>
      <c r="HW563" s="390"/>
      <c r="HX563" s="390"/>
      <c r="HY563" s="390"/>
      <c r="HZ563" s="390"/>
      <c r="IA563" s="390"/>
      <c r="IB563" s="390"/>
      <c r="IC563" s="390"/>
      <c r="ID563" s="390"/>
      <c r="IE563" s="390"/>
      <c r="IF563" s="390"/>
      <c r="IG563" s="390"/>
      <c r="IH563" s="390"/>
      <c r="II563" s="390"/>
      <c r="IJ563" s="390"/>
      <c r="IK563" s="390"/>
      <c r="IL563" s="390"/>
      <c r="IM563" s="390"/>
      <c r="IN563" s="390"/>
      <c r="IO563" s="390"/>
      <c r="IP563" s="390"/>
      <c r="IQ563" s="390"/>
      <c r="IR563" s="390"/>
      <c r="IS563" s="390"/>
      <c r="IT563" s="390"/>
      <c r="IU563" s="390"/>
      <c r="IV563" s="390"/>
    </row>
    <row r="564" spans="1:256" x14ac:dyDescent="0.2">
      <c r="A564" s="423"/>
      <c r="B564" s="398"/>
      <c r="C564" s="399"/>
      <c r="D564" s="398"/>
      <c r="E564" s="433">
        <f t="shared" si="45"/>
        <v>0</v>
      </c>
      <c r="F564" s="436"/>
      <c r="G564" s="439">
        <f t="shared" si="46"/>
        <v>0</v>
      </c>
      <c r="H564" s="454"/>
      <c r="I564" s="390"/>
      <c r="J564" s="390"/>
      <c r="K564" s="390"/>
      <c r="L564" s="390"/>
      <c r="M564" s="390"/>
      <c r="N564" s="390"/>
      <c r="O564" s="390"/>
      <c r="P564" s="390"/>
      <c r="Q564" s="390"/>
      <c r="R564" s="390"/>
      <c r="S564" s="390"/>
      <c r="T564" s="390"/>
      <c r="U564" s="390"/>
      <c r="V564" s="390"/>
      <c r="W564" s="390"/>
      <c r="X564" s="390"/>
      <c r="Y564" s="390"/>
      <c r="Z564" s="390"/>
      <c r="AA564" s="390"/>
      <c r="AB564" s="390"/>
      <c r="AC564" s="390"/>
      <c r="AD564" s="390"/>
      <c r="AE564" s="390"/>
      <c r="AF564" s="390"/>
      <c r="AG564" s="390"/>
      <c r="AH564" s="390"/>
      <c r="AI564" s="390"/>
      <c r="AJ564" s="390"/>
      <c r="AK564" s="390"/>
      <c r="AL564" s="390"/>
      <c r="AM564" s="390"/>
      <c r="AN564" s="390"/>
      <c r="AO564" s="390"/>
      <c r="AP564" s="390"/>
      <c r="AQ564" s="390"/>
      <c r="AR564" s="390"/>
      <c r="AS564" s="390"/>
      <c r="AT564" s="390"/>
      <c r="AU564" s="390"/>
      <c r="AV564" s="390"/>
      <c r="AW564" s="390"/>
      <c r="AX564" s="390"/>
      <c r="AY564" s="390"/>
      <c r="AZ564" s="390"/>
      <c r="BA564" s="390"/>
      <c r="BB564" s="390"/>
      <c r="BC564" s="390"/>
      <c r="BD564" s="390"/>
      <c r="BE564" s="390"/>
      <c r="BF564" s="390"/>
      <c r="BG564" s="390"/>
      <c r="BH564" s="390"/>
      <c r="BI564" s="390"/>
      <c r="BJ564" s="390"/>
      <c r="BK564" s="390"/>
      <c r="BL564" s="390"/>
      <c r="BM564" s="390"/>
      <c r="BN564" s="390"/>
      <c r="BO564" s="390"/>
      <c r="BP564" s="390"/>
      <c r="BQ564" s="390"/>
      <c r="BR564" s="390"/>
      <c r="BS564" s="390"/>
      <c r="BT564" s="390"/>
      <c r="BU564" s="390"/>
      <c r="BV564" s="390"/>
      <c r="BW564" s="390"/>
      <c r="BX564" s="390"/>
      <c r="BY564" s="390"/>
      <c r="BZ564" s="390"/>
      <c r="CA564" s="390"/>
      <c r="CB564" s="390"/>
      <c r="CC564" s="390"/>
      <c r="CD564" s="390"/>
      <c r="CE564" s="390"/>
      <c r="CF564" s="390"/>
      <c r="CG564" s="390"/>
      <c r="CH564" s="390"/>
      <c r="CI564" s="390"/>
      <c r="CJ564" s="390"/>
      <c r="CK564" s="390"/>
      <c r="CL564" s="390"/>
      <c r="CM564" s="390"/>
      <c r="CN564" s="390"/>
      <c r="CO564" s="390"/>
      <c r="CP564" s="390"/>
      <c r="CQ564" s="390"/>
      <c r="CR564" s="390"/>
      <c r="CS564" s="390"/>
      <c r="CT564" s="390"/>
      <c r="CU564" s="390"/>
      <c r="CV564" s="390"/>
      <c r="CW564" s="390"/>
      <c r="CX564" s="390"/>
      <c r="CY564" s="390"/>
      <c r="CZ564" s="390"/>
      <c r="DA564" s="390"/>
      <c r="DB564" s="390"/>
      <c r="DC564" s="390"/>
      <c r="DD564" s="390"/>
      <c r="DE564" s="390"/>
      <c r="DF564" s="390"/>
      <c r="DG564" s="390"/>
      <c r="DH564" s="390"/>
      <c r="DI564" s="390"/>
      <c r="DJ564" s="390"/>
      <c r="DK564" s="390"/>
      <c r="DL564" s="390"/>
      <c r="DM564" s="390"/>
      <c r="DN564" s="390"/>
      <c r="DO564" s="390"/>
      <c r="DP564" s="390"/>
      <c r="DQ564" s="390"/>
      <c r="DR564" s="390"/>
      <c r="DS564" s="390"/>
      <c r="DT564" s="390"/>
      <c r="DU564" s="390"/>
      <c r="DV564" s="390"/>
      <c r="DW564" s="390"/>
      <c r="DX564" s="390"/>
      <c r="DY564" s="390"/>
      <c r="DZ564" s="390"/>
      <c r="EA564" s="390"/>
      <c r="EB564" s="390"/>
      <c r="EC564" s="390"/>
      <c r="ED564" s="390"/>
      <c r="EE564" s="390"/>
      <c r="EF564" s="390"/>
      <c r="EG564" s="390"/>
      <c r="EH564" s="390"/>
      <c r="EI564" s="390"/>
      <c r="EJ564" s="390"/>
      <c r="EK564" s="390"/>
      <c r="EL564" s="390"/>
      <c r="EM564" s="390"/>
      <c r="EN564" s="390"/>
      <c r="EO564" s="390"/>
      <c r="EP564" s="390"/>
      <c r="EQ564" s="390"/>
      <c r="ER564" s="390"/>
      <c r="ES564" s="390"/>
      <c r="ET564" s="390"/>
      <c r="EU564" s="390"/>
      <c r="EV564" s="390"/>
      <c r="EW564" s="390"/>
      <c r="EX564" s="390"/>
      <c r="EY564" s="390"/>
      <c r="EZ564" s="390"/>
      <c r="FA564" s="390"/>
      <c r="FB564" s="390"/>
      <c r="FC564" s="390"/>
      <c r="FD564" s="390"/>
      <c r="FE564" s="390"/>
      <c r="FF564" s="390"/>
      <c r="FG564" s="390"/>
      <c r="FH564" s="390"/>
      <c r="FI564" s="390"/>
      <c r="FJ564" s="390"/>
      <c r="FK564" s="390"/>
      <c r="FL564" s="390"/>
      <c r="FM564" s="390"/>
      <c r="FN564" s="390"/>
      <c r="FO564" s="390"/>
      <c r="FP564" s="390"/>
      <c r="FQ564" s="390"/>
      <c r="FR564" s="390"/>
      <c r="FS564" s="390"/>
      <c r="FT564" s="390"/>
      <c r="FU564" s="390"/>
      <c r="FV564" s="390"/>
      <c r="FW564" s="390"/>
      <c r="FX564" s="390"/>
      <c r="FY564" s="390"/>
      <c r="FZ564" s="390"/>
      <c r="GA564" s="390"/>
      <c r="GB564" s="390"/>
      <c r="GC564" s="390"/>
      <c r="GD564" s="390"/>
      <c r="GE564" s="390"/>
      <c r="GF564" s="390"/>
      <c r="GG564" s="390"/>
      <c r="GH564" s="390"/>
      <c r="GI564" s="390"/>
      <c r="GJ564" s="390"/>
      <c r="GK564" s="390"/>
      <c r="GL564" s="390"/>
      <c r="GM564" s="390"/>
      <c r="GN564" s="390"/>
      <c r="GO564" s="390"/>
      <c r="GP564" s="390"/>
      <c r="GQ564" s="390"/>
      <c r="GR564" s="390"/>
      <c r="GS564" s="390"/>
      <c r="GT564" s="390"/>
      <c r="GU564" s="390"/>
      <c r="GV564" s="390"/>
      <c r="GW564" s="390"/>
      <c r="GX564" s="390"/>
      <c r="GY564" s="390"/>
      <c r="GZ564" s="390"/>
      <c r="HA564" s="390"/>
      <c r="HB564" s="390"/>
      <c r="HC564" s="390"/>
      <c r="HD564" s="390"/>
      <c r="HE564" s="390"/>
      <c r="HF564" s="390"/>
      <c r="HG564" s="390"/>
      <c r="HH564" s="390"/>
      <c r="HI564" s="390"/>
      <c r="HJ564" s="390"/>
      <c r="HK564" s="390"/>
      <c r="HL564" s="390"/>
      <c r="HM564" s="390"/>
      <c r="HN564" s="390"/>
      <c r="HO564" s="390"/>
      <c r="HP564" s="390"/>
      <c r="HQ564" s="390"/>
      <c r="HR564" s="390"/>
      <c r="HS564" s="390"/>
      <c r="HT564" s="390"/>
      <c r="HU564" s="390"/>
      <c r="HV564" s="390"/>
      <c r="HW564" s="390"/>
      <c r="HX564" s="390"/>
      <c r="HY564" s="390"/>
      <c r="HZ564" s="390"/>
      <c r="IA564" s="390"/>
      <c r="IB564" s="390"/>
      <c r="IC564" s="390"/>
      <c r="ID564" s="390"/>
      <c r="IE564" s="390"/>
      <c r="IF564" s="390"/>
      <c r="IG564" s="390"/>
      <c r="IH564" s="390"/>
      <c r="II564" s="390"/>
      <c r="IJ564" s="390"/>
      <c r="IK564" s="390"/>
      <c r="IL564" s="390"/>
      <c r="IM564" s="390"/>
      <c r="IN564" s="390"/>
      <c r="IO564" s="390"/>
      <c r="IP564" s="390"/>
      <c r="IQ564" s="390"/>
      <c r="IR564" s="390"/>
      <c r="IS564" s="390"/>
      <c r="IT564" s="390"/>
      <c r="IU564" s="390"/>
      <c r="IV564" s="390"/>
    </row>
    <row r="565" spans="1:256" x14ac:dyDescent="0.2">
      <c r="A565" s="423"/>
      <c r="B565" s="398"/>
      <c r="C565" s="399"/>
      <c r="D565" s="398"/>
      <c r="E565" s="433">
        <f t="shared" si="45"/>
        <v>0</v>
      </c>
      <c r="F565" s="436"/>
      <c r="G565" s="439">
        <f>E565-F565</f>
        <v>0</v>
      </c>
      <c r="H565" s="454"/>
      <c r="I565" s="390"/>
      <c r="J565" s="390"/>
      <c r="K565" s="390"/>
      <c r="L565" s="390"/>
      <c r="M565" s="390"/>
      <c r="N565" s="390"/>
      <c r="O565" s="390"/>
      <c r="P565" s="390"/>
      <c r="Q565" s="390"/>
      <c r="R565" s="390"/>
      <c r="S565" s="390"/>
      <c r="T565" s="390"/>
      <c r="U565" s="390"/>
      <c r="V565" s="390"/>
      <c r="W565" s="390"/>
      <c r="X565" s="390"/>
      <c r="Y565" s="390"/>
      <c r="Z565" s="390"/>
      <c r="AA565" s="390"/>
      <c r="AB565" s="390"/>
      <c r="AC565" s="390"/>
      <c r="AD565" s="390"/>
      <c r="AE565" s="390"/>
      <c r="AF565" s="390"/>
      <c r="AG565" s="390"/>
      <c r="AH565" s="390"/>
      <c r="AI565" s="390"/>
      <c r="AJ565" s="390"/>
      <c r="AK565" s="390"/>
      <c r="AL565" s="390"/>
      <c r="AM565" s="390"/>
      <c r="AN565" s="390"/>
      <c r="AO565" s="390"/>
      <c r="AP565" s="390"/>
      <c r="AQ565" s="390"/>
      <c r="AR565" s="390"/>
      <c r="AS565" s="390"/>
      <c r="AT565" s="390"/>
      <c r="AU565" s="390"/>
      <c r="AV565" s="390"/>
      <c r="AW565" s="390"/>
      <c r="AX565" s="390"/>
      <c r="AY565" s="390"/>
      <c r="AZ565" s="390"/>
      <c r="BA565" s="390"/>
      <c r="BB565" s="390"/>
      <c r="BC565" s="390"/>
      <c r="BD565" s="390"/>
      <c r="BE565" s="390"/>
      <c r="BF565" s="390"/>
      <c r="BG565" s="390"/>
      <c r="BH565" s="390"/>
      <c r="BI565" s="390"/>
      <c r="BJ565" s="390"/>
      <c r="BK565" s="390"/>
      <c r="BL565" s="390"/>
      <c r="BM565" s="390"/>
      <c r="BN565" s="390"/>
      <c r="BO565" s="390"/>
      <c r="BP565" s="390"/>
      <c r="BQ565" s="390"/>
      <c r="BR565" s="390"/>
      <c r="BS565" s="390"/>
      <c r="BT565" s="390"/>
      <c r="BU565" s="390"/>
      <c r="BV565" s="390"/>
      <c r="BW565" s="390"/>
      <c r="BX565" s="390"/>
      <c r="BY565" s="390"/>
      <c r="BZ565" s="390"/>
      <c r="CA565" s="390"/>
      <c r="CB565" s="390"/>
      <c r="CC565" s="390"/>
      <c r="CD565" s="390"/>
      <c r="CE565" s="390"/>
      <c r="CF565" s="390"/>
      <c r="CG565" s="390"/>
      <c r="CH565" s="390"/>
      <c r="CI565" s="390"/>
      <c r="CJ565" s="390"/>
      <c r="CK565" s="390"/>
      <c r="CL565" s="390"/>
      <c r="CM565" s="390"/>
      <c r="CN565" s="390"/>
      <c r="CO565" s="390"/>
      <c r="CP565" s="390"/>
      <c r="CQ565" s="390"/>
      <c r="CR565" s="390"/>
      <c r="CS565" s="390"/>
      <c r="CT565" s="390"/>
      <c r="CU565" s="390"/>
      <c r="CV565" s="390"/>
      <c r="CW565" s="390"/>
      <c r="CX565" s="390"/>
      <c r="CY565" s="390"/>
      <c r="CZ565" s="390"/>
      <c r="DA565" s="390"/>
      <c r="DB565" s="390"/>
      <c r="DC565" s="390"/>
      <c r="DD565" s="390"/>
      <c r="DE565" s="390"/>
      <c r="DF565" s="390"/>
      <c r="DG565" s="390"/>
      <c r="DH565" s="390"/>
      <c r="DI565" s="390"/>
      <c r="DJ565" s="390"/>
      <c r="DK565" s="390"/>
      <c r="DL565" s="390"/>
      <c r="DM565" s="390"/>
      <c r="DN565" s="390"/>
      <c r="DO565" s="390"/>
      <c r="DP565" s="390"/>
      <c r="DQ565" s="390"/>
      <c r="DR565" s="390"/>
      <c r="DS565" s="390"/>
      <c r="DT565" s="390"/>
      <c r="DU565" s="390"/>
      <c r="DV565" s="390"/>
      <c r="DW565" s="390"/>
      <c r="DX565" s="390"/>
      <c r="DY565" s="390"/>
      <c r="DZ565" s="390"/>
      <c r="EA565" s="390"/>
      <c r="EB565" s="390"/>
      <c r="EC565" s="390"/>
      <c r="ED565" s="390"/>
      <c r="EE565" s="390"/>
      <c r="EF565" s="390"/>
      <c r="EG565" s="390"/>
      <c r="EH565" s="390"/>
      <c r="EI565" s="390"/>
      <c r="EJ565" s="390"/>
      <c r="EK565" s="390"/>
      <c r="EL565" s="390"/>
      <c r="EM565" s="390"/>
      <c r="EN565" s="390"/>
      <c r="EO565" s="390"/>
      <c r="EP565" s="390"/>
      <c r="EQ565" s="390"/>
      <c r="ER565" s="390"/>
      <c r="ES565" s="390"/>
      <c r="ET565" s="390"/>
      <c r="EU565" s="390"/>
      <c r="EV565" s="390"/>
      <c r="EW565" s="390"/>
      <c r="EX565" s="390"/>
      <c r="EY565" s="390"/>
      <c r="EZ565" s="390"/>
      <c r="FA565" s="390"/>
      <c r="FB565" s="390"/>
      <c r="FC565" s="390"/>
      <c r="FD565" s="390"/>
      <c r="FE565" s="390"/>
      <c r="FF565" s="390"/>
      <c r="FG565" s="390"/>
      <c r="FH565" s="390"/>
      <c r="FI565" s="390"/>
      <c r="FJ565" s="390"/>
      <c r="FK565" s="390"/>
      <c r="FL565" s="390"/>
      <c r="FM565" s="390"/>
      <c r="FN565" s="390"/>
      <c r="FO565" s="390"/>
      <c r="FP565" s="390"/>
      <c r="FQ565" s="390"/>
      <c r="FR565" s="390"/>
      <c r="FS565" s="390"/>
      <c r="FT565" s="390"/>
      <c r="FU565" s="390"/>
      <c r="FV565" s="390"/>
      <c r="FW565" s="390"/>
      <c r="FX565" s="390"/>
      <c r="FY565" s="390"/>
      <c r="FZ565" s="390"/>
      <c r="GA565" s="390"/>
      <c r="GB565" s="390"/>
      <c r="GC565" s="390"/>
      <c r="GD565" s="390"/>
      <c r="GE565" s="390"/>
      <c r="GF565" s="390"/>
      <c r="GG565" s="390"/>
      <c r="GH565" s="390"/>
      <c r="GI565" s="390"/>
      <c r="GJ565" s="390"/>
      <c r="GK565" s="390"/>
      <c r="GL565" s="390"/>
      <c r="GM565" s="390"/>
      <c r="GN565" s="390"/>
      <c r="GO565" s="390"/>
      <c r="GP565" s="390"/>
      <c r="GQ565" s="390"/>
      <c r="GR565" s="390"/>
      <c r="GS565" s="390"/>
      <c r="GT565" s="390"/>
      <c r="GU565" s="390"/>
      <c r="GV565" s="390"/>
      <c r="GW565" s="390"/>
      <c r="GX565" s="390"/>
      <c r="GY565" s="390"/>
      <c r="GZ565" s="390"/>
      <c r="HA565" s="390"/>
      <c r="HB565" s="390"/>
      <c r="HC565" s="390"/>
      <c r="HD565" s="390"/>
      <c r="HE565" s="390"/>
      <c r="HF565" s="390"/>
      <c r="HG565" s="390"/>
      <c r="HH565" s="390"/>
      <c r="HI565" s="390"/>
      <c r="HJ565" s="390"/>
      <c r="HK565" s="390"/>
      <c r="HL565" s="390"/>
      <c r="HM565" s="390"/>
      <c r="HN565" s="390"/>
      <c r="HO565" s="390"/>
      <c r="HP565" s="390"/>
      <c r="HQ565" s="390"/>
      <c r="HR565" s="390"/>
      <c r="HS565" s="390"/>
      <c r="HT565" s="390"/>
      <c r="HU565" s="390"/>
      <c r="HV565" s="390"/>
      <c r="HW565" s="390"/>
      <c r="HX565" s="390"/>
      <c r="HY565" s="390"/>
      <c r="HZ565" s="390"/>
      <c r="IA565" s="390"/>
      <c r="IB565" s="390"/>
      <c r="IC565" s="390"/>
      <c r="ID565" s="390"/>
      <c r="IE565" s="390"/>
      <c r="IF565" s="390"/>
      <c r="IG565" s="390"/>
      <c r="IH565" s="390"/>
      <c r="II565" s="390"/>
      <c r="IJ565" s="390"/>
      <c r="IK565" s="390"/>
      <c r="IL565" s="390"/>
      <c r="IM565" s="390"/>
      <c r="IN565" s="390"/>
      <c r="IO565" s="390"/>
      <c r="IP565" s="390"/>
      <c r="IQ565" s="390"/>
      <c r="IR565" s="390"/>
      <c r="IS565" s="390"/>
      <c r="IT565" s="390"/>
      <c r="IU565" s="390"/>
      <c r="IV565" s="390"/>
    </row>
    <row r="566" spans="1:256" x14ac:dyDescent="0.2">
      <c r="A566" s="423"/>
      <c r="B566" s="398"/>
      <c r="C566" s="399"/>
      <c r="D566" s="398"/>
      <c r="E566" s="433">
        <f t="shared" si="45"/>
        <v>0</v>
      </c>
      <c r="F566" s="436"/>
      <c r="G566" s="439">
        <f t="shared" si="46"/>
        <v>0</v>
      </c>
      <c r="H566" s="454"/>
      <c r="I566" s="390"/>
      <c r="J566" s="390"/>
      <c r="K566" s="390"/>
      <c r="L566" s="390"/>
      <c r="M566" s="390"/>
      <c r="N566" s="390"/>
      <c r="O566" s="390"/>
      <c r="P566" s="390"/>
      <c r="Q566" s="390"/>
      <c r="R566" s="390"/>
      <c r="S566" s="390"/>
      <c r="T566" s="390"/>
      <c r="U566" s="390"/>
      <c r="V566" s="390"/>
      <c r="W566" s="390"/>
      <c r="X566" s="390"/>
      <c r="Y566" s="390"/>
      <c r="Z566" s="390"/>
      <c r="AA566" s="390"/>
      <c r="AB566" s="390"/>
      <c r="AC566" s="390"/>
      <c r="AD566" s="390"/>
      <c r="AE566" s="390"/>
      <c r="AF566" s="390"/>
      <c r="AG566" s="390"/>
      <c r="AH566" s="390"/>
      <c r="AI566" s="390"/>
      <c r="AJ566" s="390"/>
      <c r="AK566" s="390"/>
      <c r="AL566" s="390"/>
      <c r="AM566" s="390"/>
      <c r="AN566" s="390"/>
      <c r="AO566" s="390"/>
      <c r="AP566" s="390"/>
      <c r="AQ566" s="390"/>
      <c r="AR566" s="390"/>
      <c r="AS566" s="390"/>
      <c r="AT566" s="390"/>
      <c r="AU566" s="390"/>
      <c r="AV566" s="390"/>
      <c r="AW566" s="390"/>
      <c r="AX566" s="390"/>
      <c r="AY566" s="390"/>
      <c r="AZ566" s="390"/>
      <c r="BA566" s="390"/>
      <c r="BB566" s="390"/>
      <c r="BC566" s="390"/>
      <c r="BD566" s="390"/>
      <c r="BE566" s="390"/>
      <c r="BF566" s="390"/>
      <c r="BG566" s="390"/>
      <c r="BH566" s="390"/>
      <c r="BI566" s="390"/>
      <c r="BJ566" s="390"/>
      <c r="BK566" s="390"/>
      <c r="BL566" s="390"/>
      <c r="BM566" s="390"/>
      <c r="BN566" s="390"/>
      <c r="BO566" s="390"/>
      <c r="BP566" s="390"/>
      <c r="BQ566" s="390"/>
      <c r="BR566" s="390"/>
      <c r="BS566" s="390"/>
      <c r="BT566" s="390"/>
      <c r="BU566" s="390"/>
      <c r="BV566" s="390"/>
      <c r="BW566" s="390"/>
      <c r="BX566" s="390"/>
      <c r="BY566" s="390"/>
      <c r="BZ566" s="390"/>
      <c r="CA566" s="390"/>
      <c r="CB566" s="390"/>
      <c r="CC566" s="390"/>
      <c r="CD566" s="390"/>
      <c r="CE566" s="390"/>
      <c r="CF566" s="390"/>
      <c r="CG566" s="390"/>
      <c r="CH566" s="390"/>
      <c r="CI566" s="390"/>
      <c r="CJ566" s="390"/>
      <c r="CK566" s="390"/>
      <c r="CL566" s="390"/>
      <c r="CM566" s="390"/>
      <c r="CN566" s="390"/>
      <c r="CO566" s="390"/>
      <c r="CP566" s="390"/>
      <c r="CQ566" s="390"/>
      <c r="CR566" s="390"/>
      <c r="CS566" s="390"/>
      <c r="CT566" s="390"/>
      <c r="CU566" s="390"/>
      <c r="CV566" s="390"/>
      <c r="CW566" s="390"/>
      <c r="CX566" s="390"/>
      <c r="CY566" s="390"/>
      <c r="CZ566" s="390"/>
      <c r="DA566" s="390"/>
      <c r="DB566" s="390"/>
      <c r="DC566" s="390"/>
      <c r="DD566" s="390"/>
      <c r="DE566" s="390"/>
      <c r="DF566" s="390"/>
      <c r="DG566" s="390"/>
      <c r="DH566" s="390"/>
      <c r="DI566" s="390"/>
      <c r="DJ566" s="390"/>
      <c r="DK566" s="390"/>
      <c r="DL566" s="390"/>
      <c r="DM566" s="390"/>
      <c r="DN566" s="390"/>
      <c r="DO566" s="390"/>
      <c r="DP566" s="390"/>
      <c r="DQ566" s="390"/>
      <c r="DR566" s="390"/>
      <c r="DS566" s="390"/>
      <c r="DT566" s="390"/>
      <c r="DU566" s="390"/>
      <c r="DV566" s="390"/>
      <c r="DW566" s="390"/>
      <c r="DX566" s="390"/>
      <c r="DY566" s="390"/>
      <c r="DZ566" s="390"/>
      <c r="EA566" s="390"/>
      <c r="EB566" s="390"/>
      <c r="EC566" s="390"/>
      <c r="ED566" s="390"/>
      <c r="EE566" s="390"/>
      <c r="EF566" s="390"/>
      <c r="EG566" s="390"/>
      <c r="EH566" s="390"/>
      <c r="EI566" s="390"/>
      <c r="EJ566" s="390"/>
      <c r="EK566" s="390"/>
      <c r="EL566" s="390"/>
      <c r="EM566" s="390"/>
      <c r="EN566" s="390"/>
      <c r="EO566" s="390"/>
      <c r="EP566" s="390"/>
      <c r="EQ566" s="390"/>
      <c r="ER566" s="390"/>
      <c r="ES566" s="390"/>
      <c r="ET566" s="390"/>
      <c r="EU566" s="390"/>
      <c r="EV566" s="390"/>
      <c r="EW566" s="390"/>
      <c r="EX566" s="390"/>
      <c r="EY566" s="390"/>
      <c r="EZ566" s="390"/>
      <c r="FA566" s="390"/>
      <c r="FB566" s="390"/>
      <c r="FC566" s="390"/>
      <c r="FD566" s="390"/>
      <c r="FE566" s="390"/>
      <c r="FF566" s="390"/>
      <c r="FG566" s="390"/>
      <c r="FH566" s="390"/>
      <c r="FI566" s="390"/>
      <c r="FJ566" s="390"/>
      <c r="FK566" s="390"/>
      <c r="FL566" s="390"/>
      <c r="FM566" s="390"/>
      <c r="FN566" s="390"/>
      <c r="FO566" s="390"/>
      <c r="FP566" s="390"/>
      <c r="FQ566" s="390"/>
      <c r="FR566" s="390"/>
      <c r="FS566" s="390"/>
      <c r="FT566" s="390"/>
      <c r="FU566" s="390"/>
      <c r="FV566" s="390"/>
      <c r="FW566" s="390"/>
      <c r="FX566" s="390"/>
      <c r="FY566" s="390"/>
      <c r="FZ566" s="390"/>
      <c r="GA566" s="390"/>
      <c r="GB566" s="390"/>
      <c r="GC566" s="390"/>
      <c r="GD566" s="390"/>
      <c r="GE566" s="390"/>
      <c r="GF566" s="390"/>
      <c r="GG566" s="390"/>
      <c r="GH566" s="390"/>
      <c r="GI566" s="390"/>
      <c r="GJ566" s="390"/>
      <c r="GK566" s="390"/>
      <c r="GL566" s="390"/>
      <c r="GM566" s="390"/>
      <c r="GN566" s="390"/>
      <c r="GO566" s="390"/>
      <c r="GP566" s="390"/>
      <c r="GQ566" s="390"/>
      <c r="GR566" s="390"/>
      <c r="GS566" s="390"/>
      <c r="GT566" s="390"/>
      <c r="GU566" s="390"/>
      <c r="GV566" s="390"/>
      <c r="GW566" s="390"/>
      <c r="GX566" s="390"/>
      <c r="GY566" s="390"/>
      <c r="GZ566" s="390"/>
      <c r="HA566" s="390"/>
      <c r="HB566" s="390"/>
      <c r="HC566" s="390"/>
      <c r="HD566" s="390"/>
      <c r="HE566" s="390"/>
      <c r="HF566" s="390"/>
      <c r="HG566" s="390"/>
      <c r="HH566" s="390"/>
      <c r="HI566" s="390"/>
      <c r="HJ566" s="390"/>
      <c r="HK566" s="390"/>
      <c r="HL566" s="390"/>
      <c r="HM566" s="390"/>
      <c r="HN566" s="390"/>
      <c r="HO566" s="390"/>
      <c r="HP566" s="390"/>
      <c r="HQ566" s="390"/>
      <c r="HR566" s="390"/>
      <c r="HS566" s="390"/>
      <c r="HT566" s="390"/>
      <c r="HU566" s="390"/>
      <c r="HV566" s="390"/>
      <c r="HW566" s="390"/>
      <c r="HX566" s="390"/>
      <c r="HY566" s="390"/>
      <c r="HZ566" s="390"/>
      <c r="IA566" s="390"/>
      <c r="IB566" s="390"/>
      <c r="IC566" s="390"/>
      <c r="ID566" s="390"/>
      <c r="IE566" s="390"/>
      <c r="IF566" s="390"/>
      <c r="IG566" s="390"/>
      <c r="IH566" s="390"/>
      <c r="II566" s="390"/>
      <c r="IJ566" s="390"/>
      <c r="IK566" s="390"/>
      <c r="IL566" s="390"/>
      <c r="IM566" s="390"/>
      <c r="IN566" s="390"/>
      <c r="IO566" s="390"/>
      <c r="IP566" s="390"/>
      <c r="IQ566" s="390"/>
      <c r="IR566" s="390"/>
      <c r="IS566" s="390"/>
      <c r="IT566" s="390"/>
      <c r="IU566" s="390"/>
      <c r="IV566" s="390"/>
    </row>
    <row r="567" spans="1:256" x14ac:dyDescent="0.2">
      <c r="A567" s="423"/>
      <c r="B567" s="398"/>
      <c r="C567" s="399"/>
      <c r="D567" s="398"/>
      <c r="E567" s="433">
        <f t="shared" si="45"/>
        <v>0</v>
      </c>
      <c r="F567" s="436"/>
      <c r="G567" s="439">
        <f t="shared" si="46"/>
        <v>0</v>
      </c>
      <c r="H567" s="454"/>
      <c r="I567" s="390"/>
      <c r="J567" s="390"/>
      <c r="K567" s="390"/>
      <c r="L567" s="390"/>
      <c r="M567" s="390"/>
      <c r="N567" s="390"/>
      <c r="O567" s="390"/>
      <c r="P567" s="390"/>
      <c r="Q567" s="390"/>
      <c r="R567" s="390"/>
      <c r="S567" s="390"/>
      <c r="T567" s="390"/>
      <c r="U567" s="390"/>
      <c r="V567" s="390"/>
      <c r="W567" s="390"/>
      <c r="X567" s="390"/>
      <c r="Y567" s="390"/>
      <c r="Z567" s="390"/>
      <c r="AA567" s="390"/>
      <c r="AB567" s="390"/>
      <c r="AC567" s="390"/>
      <c r="AD567" s="390"/>
      <c r="AE567" s="390"/>
      <c r="AF567" s="390"/>
      <c r="AG567" s="390"/>
      <c r="AH567" s="390"/>
      <c r="AI567" s="390"/>
      <c r="AJ567" s="390"/>
      <c r="AK567" s="390"/>
      <c r="AL567" s="390"/>
      <c r="AM567" s="390"/>
      <c r="AN567" s="390"/>
      <c r="AO567" s="390"/>
      <c r="AP567" s="390"/>
      <c r="AQ567" s="390"/>
      <c r="AR567" s="390"/>
      <c r="AS567" s="390"/>
      <c r="AT567" s="390"/>
      <c r="AU567" s="390"/>
      <c r="AV567" s="390"/>
      <c r="AW567" s="390"/>
      <c r="AX567" s="390"/>
      <c r="AY567" s="390"/>
      <c r="AZ567" s="390"/>
      <c r="BA567" s="390"/>
      <c r="BB567" s="390"/>
      <c r="BC567" s="390"/>
      <c r="BD567" s="390"/>
      <c r="BE567" s="390"/>
      <c r="BF567" s="390"/>
      <c r="BG567" s="390"/>
      <c r="BH567" s="390"/>
      <c r="BI567" s="390"/>
      <c r="BJ567" s="390"/>
      <c r="BK567" s="390"/>
      <c r="BL567" s="390"/>
      <c r="BM567" s="390"/>
      <c r="BN567" s="390"/>
      <c r="BO567" s="390"/>
      <c r="BP567" s="390"/>
      <c r="BQ567" s="390"/>
      <c r="BR567" s="390"/>
      <c r="BS567" s="390"/>
      <c r="BT567" s="390"/>
      <c r="BU567" s="390"/>
      <c r="BV567" s="390"/>
      <c r="BW567" s="390"/>
      <c r="BX567" s="390"/>
      <c r="BY567" s="390"/>
      <c r="BZ567" s="390"/>
      <c r="CA567" s="390"/>
      <c r="CB567" s="390"/>
      <c r="CC567" s="390"/>
      <c r="CD567" s="390"/>
      <c r="CE567" s="390"/>
      <c r="CF567" s="390"/>
      <c r="CG567" s="390"/>
      <c r="CH567" s="390"/>
      <c r="CI567" s="390"/>
      <c r="CJ567" s="390"/>
      <c r="CK567" s="390"/>
      <c r="CL567" s="390"/>
      <c r="CM567" s="390"/>
      <c r="CN567" s="390"/>
      <c r="CO567" s="390"/>
      <c r="CP567" s="390"/>
      <c r="CQ567" s="390"/>
      <c r="CR567" s="390"/>
      <c r="CS567" s="390"/>
      <c r="CT567" s="390"/>
      <c r="CU567" s="390"/>
      <c r="CV567" s="390"/>
      <c r="CW567" s="390"/>
      <c r="CX567" s="390"/>
      <c r="CY567" s="390"/>
      <c r="CZ567" s="390"/>
      <c r="DA567" s="390"/>
      <c r="DB567" s="390"/>
      <c r="DC567" s="390"/>
      <c r="DD567" s="390"/>
      <c r="DE567" s="390"/>
      <c r="DF567" s="390"/>
      <c r="DG567" s="390"/>
      <c r="DH567" s="390"/>
      <c r="DI567" s="390"/>
      <c r="DJ567" s="390"/>
      <c r="DK567" s="390"/>
      <c r="DL567" s="390"/>
      <c r="DM567" s="390"/>
      <c r="DN567" s="390"/>
      <c r="DO567" s="390"/>
      <c r="DP567" s="390"/>
      <c r="DQ567" s="390"/>
      <c r="DR567" s="390"/>
      <c r="DS567" s="390"/>
      <c r="DT567" s="390"/>
      <c r="DU567" s="390"/>
      <c r="DV567" s="390"/>
      <c r="DW567" s="390"/>
      <c r="DX567" s="390"/>
      <c r="DY567" s="390"/>
      <c r="DZ567" s="390"/>
      <c r="EA567" s="390"/>
      <c r="EB567" s="390"/>
      <c r="EC567" s="390"/>
      <c r="ED567" s="390"/>
      <c r="EE567" s="390"/>
      <c r="EF567" s="390"/>
      <c r="EG567" s="390"/>
      <c r="EH567" s="390"/>
      <c r="EI567" s="390"/>
      <c r="EJ567" s="390"/>
      <c r="EK567" s="390"/>
      <c r="EL567" s="390"/>
      <c r="EM567" s="390"/>
      <c r="EN567" s="390"/>
      <c r="EO567" s="390"/>
      <c r="EP567" s="390"/>
      <c r="EQ567" s="390"/>
      <c r="ER567" s="390"/>
      <c r="ES567" s="390"/>
      <c r="ET567" s="390"/>
      <c r="EU567" s="390"/>
      <c r="EV567" s="390"/>
      <c r="EW567" s="390"/>
      <c r="EX567" s="390"/>
      <c r="EY567" s="390"/>
      <c r="EZ567" s="390"/>
      <c r="FA567" s="390"/>
      <c r="FB567" s="390"/>
      <c r="FC567" s="390"/>
      <c r="FD567" s="390"/>
      <c r="FE567" s="390"/>
      <c r="FF567" s="390"/>
      <c r="FG567" s="390"/>
      <c r="FH567" s="390"/>
      <c r="FI567" s="390"/>
      <c r="FJ567" s="390"/>
      <c r="FK567" s="390"/>
      <c r="FL567" s="390"/>
      <c r="FM567" s="390"/>
      <c r="FN567" s="390"/>
      <c r="FO567" s="390"/>
      <c r="FP567" s="390"/>
      <c r="FQ567" s="390"/>
      <c r="FR567" s="390"/>
      <c r="FS567" s="390"/>
      <c r="FT567" s="390"/>
      <c r="FU567" s="390"/>
      <c r="FV567" s="390"/>
      <c r="FW567" s="390"/>
      <c r="FX567" s="390"/>
      <c r="FY567" s="390"/>
      <c r="FZ567" s="390"/>
      <c r="GA567" s="390"/>
      <c r="GB567" s="390"/>
      <c r="GC567" s="390"/>
      <c r="GD567" s="390"/>
      <c r="GE567" s="390"/>
      <c r="GF567" s="390"/>
      <c r="GG567" s="390"/>
      <c r="GH567" s="390"/>
      <c r="GI567" s="390"/>
      <c r="GJ567" s="390"/>
      <c r="GK567" s="390"/>
      <c r="GL567" s="390"/>
      <c r="GM567" s="390"/>
      <c r="GN567" s="390"/>
      <c r="GO567" s="390"/>
      <c r="GP567" s="390"/>
      <c r="GQ567" s="390"/>
      <c r="GR567" s="390"/>
      <c r="GS567" s="390"/>
      <c r="GT567" s="390"/>
      <c r="GU567" s="390"/>
      <c r="GV567" s="390"/>
      <c r="GW567" s="390"/>
      <c r="GX567" s="390"/>
      <c r="GY567" s="390"/>
      <c r="GZ567" s="390"/>
      <c r="HA567" s="390"/>
      <c r="HB567" s="390"/>
      <c r="HC567" s="390"/>
      <c r="HD567" s="390"/>
      <c r="HE567" s="390"/>
      <c r="HF567" s="390"/>
      <c r="HG567" s="390"/>
      <c r="HH567" s="390"/>
      <c r="HI567" s="390"/>
      <c r="HJ567" s="390"/>
      <c r="HK567" s="390"/>
      <c r="HL567" s="390"/>
      <c r="HM567" s="390"/>
      <c r="HN567" s="390"/>
      <c r="HO567" s="390"/>
      <c r="HP567" s="390"/>
      <c r="HQ567" s="390"/>
      <c r="HR567" s="390"/>
      <c r="HS567" s="390"/>
      <c r="HT567" s="390"/>
      <c r="HU567" s="390"/>
      <c r="HV567" s="390"/>
      <c r="HW567" s="390"/>
      <c r="HX567" s="390"/>
      <c r="HY567" s="390"/>
      <c r="HZ567" s="390"/>
      <c r="IA567" s="390"/>
      <c r="IB567" s="390"/>
      <c r="IC567" s="390"/>
      <c r="ID567" s="390"/>
      <c r="IE567" s="390"/>
      <c r="IF567" s="390"/>
      <c r="IG567" s="390"/>
      <c r="IH567" s="390"/>
      <c r="II567" s="390"/>
      <c r="IJ567" s="390"/>
      <c r="IK567" s="390"/>
      <c r="IL567" s="390"/>
      <c r="IM567" s="390"/>
      <c r="IN567" s="390"/>
      <c r="IO567" s="390"/>
      <c r="IP567" s="390"/>
      <c r="IQ567" s="390"/>
      <c r="IR567" s="390"/>
      <c r="IS567" s="390"/>
      <c r="IT567" s="390"/>
      <c r="IU567" s="390"/>
      <c r="IV567" s="390"/>
    </row>
    <row r="568" spans="1:256" x14ac:dyDescent="0.2">
      <c r="A568" s="423"/>
      <c r="B568" s="398"/>
      <c r="C568" s="399"/>
      <c r="D568" s="398"/>
      <c r="E568" s="433">
        <f t="shared" si="45"/>
        <v>0</v>
      </c>
      <c r="F568" s="436"/>
      <c r="G568" s="439">
        <f t="shared" si="46"/>
        <v>0</v>
      </c>
      <c r="H568" s="454"/>
      <c r="I568" s="390"/>
      <c r="J568" s="390"/>
      <c r="K568" s="390"/>
      <c r="L568" s="390"/>
      <c r="M568" s="390"/>
      <c r="N568" s="390"/>
      <c r="O568" s="390"/>
      <c r="P568" s="390"/>
      <c r="Q568" s="390"/>
      <c r="R568" s="390"/>
      <c r="S568" s="390"/>
      <c r="T568" s="390"/>
      <c r="U568" s="390"/>
      <c r="V568" s="390"/>
      <c r="W568" s="390"/>
      <c r="X568" s="390"/>
      <c r="Y568" s="390"/>
      <c r="Z568" s="390"/>
      <c r="AA568" s="390"/>
      <c r="AB568" s="390"/>
      <c r="AC568" s="390"/>
      <c r="AD568" s="390"/>
      <c r="AE568" s="390"/>
      <c r="AF568" s="390"/>
      <c r="AG568" s="390"/>
      <c r="AH568" s="390"/>
      <c r="AI568" s="390"/>
      <c r="AJ568" s="390"/>
      <c r="AK568" s="390"/>
      <c r="AL568" s="390"/>
      <c r="AM568" s="390"/>
      <c r="AN568" s="390"/>
      <c r="AO568" s="390"/>
      <c r="AP568" s="390"/>
      <c r="AQ568" s="390"/>
      <c r="AR568" s="390"/>
      <c r="AS568" s="390"/>
      <c r="AT568" s="390"/>
      <c r="AU568" s="390"/>
      <c r="AV568" s="390"/>
      <c r="AW568" s="390"/>
      <c r="AX568" s="390"/>
      <c r="AY568" s="390"/>
      <c r="AZ568" s="390"/>
      <c r="BA568" s="390"/>
      <c r="BB568" s="390"/>
      <c r="BC568" s="390"/>
      <c r="BD568" s="390"/>
      <c r="BE568" s="390"/>
      <c r="BF568" s="390"/>
      <c r="BG568" s="390"/>
      <c r="BH568" s="390"/>
      <c r="BI568" s="390"/>
      <c r="BJ568" s="390"/>
      <c r="BK568" s="390"/>
      <c r="BL568" s="390"/>
      <c r="BM568" s="390"/>
      <c r="BN568" s="390"/>
      <c r="BO568" s="390"/>
      <c r="BP568" s="390"/>
      <c r="BQ568" s="390"/>
      <c r="BR568" s="390"/>
      <c r="BS568" s="390"/>
      <c r="BT568" s="390"/>
      <c r="BU568" s="390"/>
      <c r="BV568" s="390"/>
      <c r="BW568" s="390"/>
      <c r="BX568" s="390"/>
      <c r="BY568" s="390"/>
      <c r="BZ568" s="390"/>
      <c r="CA568" s="390"/>
      <c r="CB568" s="390"/>
      <c r="CC568" s="390"/>
      <c r="CD568" s="390"/>
      <c r="CE568" s="390"/>
      <c r="CF568" s="390"/>
      <c r="CG568" s="390"/>
      <c r="CH568" s="390"/>
      <c r="CI568" s="390"/>
      <c r="CJ568" s="390"/>
      <c r="CK568" s="390"/>
      <c r="CL568" s="390"/>
      <c r="CM568" s="390"/>
      <c r="CN568" s="390"/>
      <c r="CO568" s="390"/>
      <c r="CP568" s="390"/>
      <c r="CQ568" s="390"/>
      <c r="CR568" s="390"/>
      <c r="CS568" s="390"/>
      <c r="CT568" s="390"/>
      <c r="CU568" s="390"/>
      <c r="CV568" s="390"/>
      <c r="CW568" s="390"/>
      <c r="CX568" s="390"/>
      <c r="CY568" s="390"/>
      <c r="CZ568" s="390"/>
      <c r="DA568" s="390"/>
      <c r="DB568" s="390"/>
      <c r="DC568" s="390"/>
      <c r="DD568" s="390"/>
      <c r="DE568" s="390"/>
      <c r="DF568" s="390"/>
      <c r="DG568" s="390"/>
      <c r="DH568" s="390"/>
      <c r="DI568" s="390"/>
      <c r="DJ568" s="390"/>
      <c r="DK568" s="390"/>
      <c r="DL568" s="390"/>
      <c r="DM568" s="390"/>
      <c r="DN568" s="390"/>
      <c r="DO568" s="390"/>
      <c r="DP568" s="390"/>
      <c r="DQ568" s="390"/>
      <c r="DR568" s="390"/>
      <c r="DS568" s="390"/>
      <c r="DT568" s="390"/>
      <c r="DU568" s="390"/>
      <c r="DV568" s="390"/>
      <c r="DW568" s="390"/>
      <c r="DX568" s="390"/>
      <c r="DY568" s="390"/>
      <c r="DZ568" s="390"/>
      <c r="EA568" s="390"/>
      <c r="EB568" s="390"/>
      <c r="EC568" s="390"/>
      <c r="ED568" s="390"/>
      <c r="EE568" s="390"/>
      <c r="EF568" s="390"/>
      <c r="EG568" s="390"/>
      <c r="EH568" s="390"/>
      <c r="EI568" s="390"/>
      <c r="EJ568" s="390"/>
      <c r="EK568" s="390"/>
      <c r="EL568" s="390"/>
      <c r="EM568" s="390"/>
      <c r="EN568" s="390"/>
      <c r="EO568" s="390"/>
      <c r="EP568" s="390"/>
      <c r="EQ568" s="390"/>
      <c r="ER568" s="390"/>
      <c r="ES568" s="390"/>
      <c r="ET568" s="390"/>
      <c r="EU568" s="390"/>
      <c r="EV568" s="390"/>
      <c r="EW568" s="390"/>
      <c r="EX568" s="390"/>
      <c r="EY568" s="390"/>
      <c r="EZ568" s="390"/>
      <c r="FA568" s="390"/>
      <c r="FB568" s="390"/>
      <c r="FC568" s="390"/>
      <c r="FD568" s="390"/>
      <c r="FE568" s="390"/>
      <c r="FF568" s="390"/>
      <c r="FG568" s="390"/>
      <c r="FH568" s="390"/>
      <c r="FI568" s="390"/>
      <c r="FJ568" s="390"/>
      <c r="FK568" s="390"/>
      <c r="FL568" s="390"/>
      <c r="FM568" s="390"/>
      <c r="FN568" s="390"/>
      <c r="FO568" s="390"/>
      <c r="FP568" s="390"/>
      <c r="FQ568" s="390"/>
      <c r="FR568" s="390"/>
      <c r="FS568" s="390"/>
      <c r="FT568" s="390"/>
      <c r="FU568" s="390"/>
      <c r="FV568" s="390"/>
      <c r="FW568" s="390"/>
      <c r="FX568" s="390"/>
      <c r="FY568" s="390"/>
      <c r="FZ568" s="390"/>
      <c r="GA568" s="390"/>
      <c r="GB568" s="390"/>
      <c r="GC568" s="390"/>
      <c r="GD568" s="390"/>
      <c r="GE568" s="390"/>
      <c r="GF568" s="390"/>
      <c r="GG568" s="390"/>
      <c r="GH568" s="390"/>
      <c r="GI568" s="390"/>
      <c r="GJ568" s="390"/>
      <c r="GK568" s="390"/>
      <c r="GL568" s="390"/>
      <c r="GM568" s="390"/>
      <c r="GN568" s="390"/>
      <c r="GO568" s="390"/>
      <c r="GP568" s="390"/>
      <c r="GQ568" s="390"/>
      <c r="GR568" s="390"/>
      <c r="GS568" s="390"/>
      <c r="GT568" s="390"/>
      <c r="GU568" s="390"/>
      <c r="GV568" s="390"/>
      <c r="GW568" s="390"/>
      <c r="GX568" s="390"/>
      <c r="GY568" s="390"/>
      <c r="GZ568" s="390"/>
      <c r="HA568" s="390"/>
      <c r="HB568" s="390"/>
      <c r="HC568" s="390"/>
      <c r="HD568" s="390"/>
      <c r="HE568" s="390"/>
      <c r="HF568" s="390"/>
      <c r="HG568" s="390"/>
      <c r="HH568" s="390"/>
      <c r="HI568" s="390"/>
      <c r="HJ568" s="390"/>
      <c r="HK568" s="390"/>
      <c r="HL568" s="390"/>
      <c r="HM568" s="390"/>
      <c r="HN568" s="390"/>
      <c r="HO568" s="390"/>
      <c r="HP568" s="390"/>
      <c r="HQ568" s="390"/>
      <c r="HR568" s="390"/>
      <c r="HS568" s="390"/>
      <c r="HT568" s="390"/>
      <c r="HU568" s="390"/>
      <c r="HV568" s="390"/>
      <c r="HW568" s="390"/>
      <c r="HX568" s="390"/>
      <c r="HY568" s="390"/>
      <c r="HZ568" s="390"/>
      <c r="IA568" s="390"/>
      <c r="IB568" s="390"/>
      <c r="IC568" s="390"/>
      <c r="ID568" s="390"/>
      <c r="IE568" s="390"/>
      <c r="IF568" s="390"/>
      <c r="IG568" s="390"/>
      <c r="IH568" s="390"/>
      <c r="II568" s="390"/>
      <c r="IJ568" s="390"/>
      <c r="IK568" s="390"/>
      <c r="IL568" s="390"/>
      <c r="IM568" s="390"/>
      <c r="IN568" s="390"/>
      <c r="IO568" s="390"/>
      <c r="IP568" s="390"/>
      <c r="IQ568" s="390"/>
      <c r="IR568" s="390"/>
      <c r="IS568" s="390"/>
      <c r="IT568" s="390"/>
      <c r="IU568" s="390"/>
      <c r="IV568" s="390"/>
    </row>
    <row r="569" spans="1:256" x14ac:dyDescent="0.2">
      <c r="A569" s="423"/>
      <c r="B569" s="398"/>
      <c r="C569" s="399"/>
      <c r="D569" s="398"/>
      <c r="E569" s="433">
        <f t="shared" si="45"/>
        <v>0</v>
      </c>
      <c r="F569" s="436"/>
      <c r="G569" s="439">
        <f t="shared" si="46"/>
        <v>0</v>
      </c>
      <c r="H569" s="454"/>
      <c r="I569" s="390"/>
      <c r="J569" s="390"/>
      <c r="K569" s="390"/>
      <c r="L569" s="390"/>
      <c r="M569" s="390"/>
      <c r="N569" s="390"/>
      <c r="O569" s="390"/>
      <c r="P569" s="390"/>
      <c r="Q569" s="390"/>
      <c r="R569" s="390"/>
      <c r="S569" s="390"/>
      <c r="T569" s="390"/>
      <c r="U569" s="390"/>
      <c r="V569" s="390"/>
      <c r="W569" s="390"/>
      <c r="X569" s="390"/>
      <c r="Y569" s="390"/>
      <c r="Z569" s="390"/>
      <c r="AA569" s="390"/>
      <c r="AB569" s="390"/>
      <c r="AC569" s="390"/>
      <c r="AD569" s="390"/>
      <c r="AE569" s="390"/>
      <c r="AF569" s="390"/>
      <c r="AG569" s="390"/>
      <c r="AH569" s="390"/>
      <c r="AI569" s="390"/>
      <c r="AJ569" s="390"/>
      <c r="AK569" s="390"/>
      <c r="AL569" s="390"/>
      <c r="AM569" s="390"/>
      <c r="AN569" s="390"/>
      <c r="AO569" s="390"/>
      <c r="AP569" s="390"/>
      <c r="AQ569" s="390"/>
      <c r="AR569" s="390"/>
      <c r="AS569" s="390"/>
      <c r="AT569" s="390"/>
      <c r="AU569" s="390"/>
      <c r="AV569" s="390"/>
      <c r="AW569" s="390"/>
      <c r="AX569" s="390"/>
      <c r="AY569" s="390"/>
      <c r="AZ569" s="390"/>
      <c r="BA569" s="390"/>
      <c r="BB569" s="390"/>
      <c r="BC569" s="390"/>
      <c r="BD569" s="390"/>
      <c r="BE569" s="390"/>
      <c r="BF569" s="390"/>
      <c r="BG569" s="390"/>
      <c r="BH569" s="390"/>
      <c r="BI569" s="390"/>
      <c r="BJ569" s="390"/>
      <c r="BK569" s="390"/>
      <c r="BL569" s="390"/>
      <c r="BM569" s="390"/>
      <c r="BN569" s="390"/>
      <c r="BO569" s="390"/>
      <c r="BP569" s="390"/>
      <c r="BQ569" s="390"/>
      <c r="BR569" s="390"/>
      <c r="BS569" s="390"/>
      <c r="BT569" s="390"/>
      <c r="BU569" s="390"/>
      <c r="BV569" s="390"/>
      <c r="BW569" s="390"/>
      <c r="BX569" s="390"/>
      <c r="BY569" s="390"/>
      <c r="BZ569" s="390"/>
      <c r="CA569" s="390"/>
      <c r="CB569" s="390"/>
      <c r="CC569" s="390"/>
      <c r="CD569" s="390"/>
      <c r="CE569" s="390"/>
      <c r="CF569" s="390"/>
      <c r="CG569" s="390"/>
      <c r="CH569" s="390"/>
      <c r="CI569" s="390"/>
      <c r="CJ569" s="390"/>
      <c r="CK569" s="390"/>
      <c r="CL569" s="390"/>
      <c r="CM569" s="390"/>
      <c r="CN569" s="390"/>
      <c r="CO569" s="390"/>
      <c r="CP569" s="390"/>
      <c r="CQ569" s="390"/>
      <c r="CR569" s="390"/>
      <c r="CS569" s="390"/>
      <c r="CT569" s="390"/>
      <c r="CU569" s="390"/>
      <c r="CV569" s="390"/>
      <c r="CW569" s="390"/>
      <c r="CX569" s="390"/>
      <c r="CY569" s="390"/>
      <c r="CZ569" s="390"/>
      <c r="DA569" s="390"/>
      <c r="DB569" s="390"/>
      <c r="DC569" s="390"/>
      <c r="DD569" s="390"/>
      <c r="DE569" s="390"/>
      <c r="DF569" s="390"/>
      <c r="DG569" s="390"/>
      <c r="DH569" s="390"/>
      <c r="DI569" s="390"/>
      <c r="DJ569" s="390"/>
      <c r="DK569" s="390"/>
      <c r="DL569" s="390"/>
      <c r="DM569" s="390"/>
      <c r="DN569" s="390"/>
      <c r="DO569" s="390"/>
      <c r="DP569" s="390"/>
      <c r="DQ569" s="390"/>
      <c r="DR569" s="390"/>
      <c r="DS569" s="390"/>
      <c r="DT569" s="390"/>
      <c r="DU569" s="390"/>
      <c r="DV569" s="390"/>
      <c r="DW569" s="390"/>
      <c r="DX569" s="390"/>
      <c r="DY569" s="390"/>
      <c r="DZ569" s="390"/>
      <c r="EA569" s="390"/>
      <c r="EB569" s="390"/>
      <c r="EC569" s="390"/>
      <c r="ED569" s="390"/>
      <c r="EE569" s="390"/>
      <c r="EF569" s="390"/>
      <c r="EG569" s="390"/>
      <c r="EH569" s="390"/>
      <c r="EI569" s="390"/>
      <c r="EJ569" s="390"/>
      <c r="EK569" s="390"/>
      <c r="EL569" s="390"/>
      <c r="EM569" s="390"/>
      <c r="EN569" s="390"/>
      <c r="EO569" s="390"/>
      <c r="EP569" s="390"/>
      <c r="EQ569" s="390"/>
      <c r="ER569" s="390"/>
      <c r="ES569" s="390"/>
      <c r="ET569" s="390"/>
      <c r="EU569" s="390"/>
      <c r="EV569" s="390"/>
      <c r="EW569" s="390"/>
      <c r="EX569" s="390"/>
      <c r="EY569" s="390"/>
      <c r="EZ569" s="390"/>
      <c r="FA569" s="390"/>
      <c r="FB569" s="390"/>
      <c r="FC569" s="390"/>
      <c r="FD569" s="390"/>
      <c r="FE569" s="390"/>
      <c r="FF569" s="390"/>
      <c r="FG569" s="390"/>
      <c r="FH569" s="390"/>
      <c r="FI569" s="390"/>
      <c r="FJ569" s="390"/>
      <c r="FK569" s="390"/>
      <c r="FL569" s="390"/>
      <c r="FM569" s="390"/>
      <c r="FN569" s="390"/>
      <c r="FO569" s="390"/>
      <c r="FP569" s="390"/>
      <c r="FQ569" s="390"/>
      <c r="FR569" s="390"/>
      <c r="FS569" s="390"/>
      <c r="FT569" s="390"/>
      <c r="FU569" s="390"/>
      <c r="FV569" s="390"/>
      <c r="FW569" s="390"/>
      <c r="FX569" s="390"/>
      <c r="FY569" s="390"/>
      <c r="FZ569" s="390"/>
      <c r="GA569" s="390"/>
      <c r="GB569" s="390"/>
      <c r="GC569" s="390"/>
      <c r="GD569" s="390"/>
      <c r="GE569" s="390"/>
      <c r="GF569" s="390"/>
      <c r="GG569" s="390"/>
      <c r="GH569" s="390"/>
      <c r="GI569" s="390"/>
      <c r="GJ569" s="390"/>
      <c r="GK569" s="390"/>
      <c r="GL569" s="390"/>
      <c r="GM569" s="390"/>
      <c r="GN569" s="390"/>
      <c r="GO569" s="390"/>
      <c r="GP569" s="390"/>
      <c r="GQ569" s="390"/>
      <c r="GR569" s="390"/>
      <c r="GS569" s="390"/>
      <c r="GT569" s="390"/>
      <c r="GU569" s="390"/>
      <c r="GV569" s="390"/>
      <c r="GW569" s="390"/>
      <c r="GX569" s="390"/>
      <c r="GY569" s="390"/>
      <c r="GZ569" s="390"/>
      <c r="HA569" s="390"/>
      <c r="HB569" s="390"/>
      <c r="HC569" s="390"/>
      <c r="HD569" s="390"/>
      <c r="HE569" s="390"/>
      <c r="HF569" s="390"/>
      <c r="HG569" s="390"/>
      <c r="HH569" s="390"/>
      <c r="HI569" s="390"/>
      <c r="HJ569" s="390"/>
      <c r="HK569" s="390"/>
      <c r="HL569" s="390"/>
      <c r="HM569" s="390"/>
      <c r="HN569" s="390"/>
      <c r="HO569" s="390"/>
      <c r="HP569" s="390"/>
      <c r="HQ569" s="390"/>
      <c r="HR569" s="390"/>
      <c r="HS569" s="390"/>
      <c r="HT569" s="390"/>
      <c r="HU569" s="390"/>
      <c r="HV569" s="390"/>
      <c r="HW569" s="390"/>
      <c r="HX569" s="390"/>
      <c r="HY569" s="390"/>
      <c r="HZ569" s="390"/>
      <c r="IA569" s="390"/>
      <c r="IB569" s="390"/>
      <c r="IC569" s="390"/>
      <c r="ID569" s="390"/>
      <c r="IE569" s="390"/>
      <c r="IF569" s="390"/>
      <c r="IG569" s="390"/>
      <c r="IH569" s="390"/>
      <c r="II569" s="390"/>
      <c r="IJ569" s="390"/>
      <c r="IK569" s="390"/>
      <c r="IL569" s="390"/>
      <c r="IM569" s="390"/>
      <c r="IN569" s="390"/>
      <c r="IO569" s="390"/>
      <c r="IP569" s="390"/>
      <c r="IQ569" s="390"/>
      <c r="IR569" s="390"/>
      <c r="IS569" s="390"/>
      <c r="IT569" s="390"/>
      <c r="IU569" s="390"/>
      <c r="IV569" s="390"/>
    </row>
    <row r="570" spans="1:256" x14ac:dyDescent="0.2">
      <c r="A570" s="423"/>
      <c r="B570" s="398"/>
      <c r="C570" s="399"/>
      <c r="D570" s="398"/>
      <c r="E570" s="433">
        <f t="shared" si="45"/>
        <v>0</v>
      </c>
      <c r="F570" s="436"/>
      <c r="G570" s="439">
        <f t="shared" si="46"/>
        <v>0</v>
      </c>
      <c r="H570" s="454"/>
      <c r="I570" s="390"/>
      <c r="J570" s="390"/>
      <c r="K570" s="390"/>
      <c r="L570" s="390"/>
      <c r="M570" s="390"/>
      <c r="N570" s="390"/>
      <c r="O570" s="390"/>
      <c r="P570" s="390"/>
      <c r="Q570" s="390"/>
      <c r="R570" s="390"/>
      <c r="S570" s="390"/>
      <c r="T570" s="390"/>
      <c r="U570" s="390"/>
      <c r="V570" s="390"/>
      <c r="W570" s="390"/>
      <c r="X570" s="390"/>
      <c r="Y570" s="390"/>
      <c r="Z570" s="390"/>
      <c r="AA570" s="390"/>
      <c r="AB570" s="390"/>
      <c r="AC570" s="390"/>
      <c r="AD570" s="390"/>
      <c r="AE570" s="390"/>
      <c r="AF570" s="390"/>
      <c r="AG570" s="390"/>
      <c r="AH570" s="390"/>
      <c r="AI570" s="390"/>
      <c r="AJ570" s="390"/>
      <c r="AK570" s="390"/>
      <c r="AL570" s="390"/>
      <c r="AM570" s="390"/>
      <c r="AN570" s="390"/>
      <c r="AO570" s="390"/>
      <c r="AP570" s="390"/>
      <c r="AQ570" s="390"/>
      <c r="AR570" s="390"/>
      <c r="AS570" s="390"/>
      <c r="AT570" s="390"/>
      <c r="AU570" s="390"/>
      <c r="AV570" s="390"/>
      <c r="AW570" s="390"/>
      <c r="AX570" s="390"/>
      <c r="AY570" s="390"/>
      <c r="AZ570" s="390"/>
      <c r="BA570" s="390"/>
      <c r="BB570" s="390"/>
      <c r="BC570" s="390"/>
      <c r="BD570" s="390"/>
      <c r="BE570" s="390"/>
      <c r="BF570" s="390"/>
      <c r="BG570" s="390"/>
      <c r="BH570" s="390"/>
      <c r="BI570" s="390"/>
      <c r="BJ570" s="390"/>
      <c r="BK570" s="390"/>
      <c r="BL570" s="390"/>
      <c r="BM570" s="390"/>
      <c r="BN570" s="390"/>
      <c r="BO570" s="390"/>
      <c r="BP570" s="390"/>
      <c r="BQ570" s="390"/>
      <c r="BR570" s="390"/>
      <c r="BS570" s="390"/>
      <c r="BT570" s="390"/>
      <c r="BU570" s="390"/>
      <c r="BV570" s="390"/>
      <c r="BW570" s="390"/>
      <c r="BX570" s="390"/>
      <c r="BY570" s="390"/>
      <c r="BZ570" s="390"/>
      <c r="CA570" s="390"/>
      <c r="CB570" s="390"/>
      <c r="CC570" s="390"/>
      <c r="CD570" s="390"/>
      <c r="CE570" s="390"/>
      <c r="CF570" s="390"/>
      <c r="CG570" s="390"/>
      <c r="CH570" s="390"/>
      <c r="CI570" s="390"/>
      <c r="CJ570" s="390"/>
      <c r="CK570" s="390"/>
      <c r="CL570" s="390"/>
      <c r="CM570" s="390"/>
      <c r="CN570" s="390"/>
      <c r="CO570" s="390"/>
      <c r="CP570" s="390"/>
      <c r="CQ570" s="390"/>
      <c r="CR570" s="390"/>
      <c r="CS570" s="390"/>
      <c r="CT570" s="390"/>
      <c r="CU570" s="390"/>
      <c r="CV570" s="390"/>
      <c r="CW570" s="390"/>
      <c r="CX570" s="390"/>
      <c r="CY570" s="390"/>
      <c r="CZ570" s="390"/>
      <c r="DA570" s="390"/>
      <c r="DB570" s="390"/>
      <c r="DC570" s="390"/>
      <c r="DD570" s="390"/>
      <c r="DE570" s="390"/>
      <c r="DF570" s="390"/>
      <c r="DG570" s="390"/>
      <c r="DH570" s="390"/>
      <c r="DI570" s="390"/>
      <c r="DJ570" s="390"/>
      <c r="DK570" s="390"/>
      <c r="DL570" s="390"/>
      <c r="DM570" s="390"/>
      <c r="DN570" s="390"/>
      <c r="DO570" s="390"/>
      <c r="DP570" s="390"/>
      <c r="DQ570" s="390"/>
      <c r="DR570" s="390"/>
      <c r="DS570" s="390"/>
      <c r="DT570" s="390"/>
      <c r="DU570" s="390"/>
      <c r="DV570" s="390"/>
      <c r="DW570" s="390"/>
      <c r="DX570" s="390"/>
      <c r="DY570" s="390"/>
      <c r="DZ570" s="390"/>
      <c r="EA570" s="390"/>
      <c r="EB570" s="390"/>
      <c r="EC570" s="390"/>
      <c r="ED570" s="390"/>
      <c r="EE570" s="390"/>
      <c r="EF570" s="390"/>
      <c r="EG570" s="390"/>
      <c r="EH570" s="390"/>
      <c r="EI570" s="390"/>
      <c r="EJ570" s="390"/>
      <c r="EK570" s="390"/>
      <c r="EL570" s="390"/>
      <c r="EM570" s="390"/>
      <c r="EN570" s="390"/>
      <c r="EO570" s="390"/>
      <c r="EP570" s="390"/>
      <c r="EQ570" s="390"/>
      <c r="ER570" s="390"/>
      <c r="ES570" s="390"/>
      <c r="ET570" s="390"/>
      <c r="EU570" s="390"/>
      <c r="EV570" s="390"/>
      <c r="EW570" s="390"/>
      <c r="EX570" s="390"/>
      <c r="EY570" s="390"/>
      <c r="EZ570" s="390"/>
      <c r="FA570" s="390"/>
      <c r="FB570" s="390"/>
      <c r="FC570" s="390"/>
      <c r="FD570" s="390"/>
      <c r="FE570" s="390"/>
      <c r="FF570" s="390"/>
      <c r="FG570" s="390"/>
      <c r="FH570" s="390"/>
      <c r="FI570" s="390"/>
      <c r="FJ570" s="390"/>
      <c r="FK570" s="390"/>
      <c r="FL570" s="390"/>
      <c r="FM570" s="390"/>
      <c r="FN570" s="390"/>
      <c r="FO570" s="390"/>
      <c r="FP570" s="390"/>
      <c r="FQ570" s="390"/>
      <c r="FR570" s="390"/>
      <c r="FS570" s="390"/>
      <c r="FT570" s="390"/>
      <c r="FU570" s="390"/>
      <c r="FV570" s="390"/>
      <c r="FW570" s="390"/>
      <c r="FX570" s="390"/>
      <c r="FY570" s="390"/>
      <c r="FZ570" s="390"/>
      <c r="GA570" s="390"/>
      <c r="GB570" s="390"/>
      <c r="GC570" s="390"/>
      <c r="GD570" s="390"/>
      <c r="GE570" s="390"/>
      <c r="GF570" s="390"/>
      <c r="GG570" s="390"/>
      <c r="GH570" s="390"/>
      <c r="GI570" s="390"/>
      <c r="GJ570" s="390"/>
      <c r="GK570" s="390"/>
      <c r="GL570" s="390"/>
      <c r="GM570" s="390"/>
      <c r="GN570" s="390"/>
      <c r="GO570" s="390"/>
      <c r="GP570" s="390"/>
      <c r="GQ570" s="390"/>
      <c r="GR570" s="390"/>
      <c r="GS570" s="390"/>
      <c r="GT570" s="390"/>
      <c r="GU570" s="390"/>
      <c r="GV570" s="390"/>
      <c r="GW570" s="390"/>
      <c r="GX570" s="390"/>
      <c r="GY570" s="390"/>
      <c r="GZ570" s="390"/>
      <c r="HA570" s="390"/>
      <c r="HB570" s="390"/>
      <c r="HC570" s="390"/>
      <c r="HD570" s="390"/>
      <c r="HE570" s="390"/>
      <c r="HF570" s="390"/>
      <c r="HG570" s="390"/>
      <c r="HH570" s="390"/>
      <c r="HI570" s="390"/>
      <c r="HJ570" s="390"/>
      <c r="HK570" s="390"/>
      <c r="HL570" s="390"/>
      <c r="HM570" s="390"/>
      <c r="HN570" s="390"/>
      <c r="HO570" s="390"/>
      <c r="HP570" s="390"/>
      <c r="HQ570" s="390"/>
      <c r="HR570" s="390"/>
      <c r="HS570" s="390"/>
      <c r="HT570" s="390"/>
      <c r="HU570" s="390"/>
      <c r="HV570" s="390"/>
      <c r="HW570" s="390"/>
      <c r="HX570" s="390"/>
      <c r="HY570" s="390"/>
      <c r="HZ570" s="390"/>
      <c r="IA570" s="390"/>
      <c r="IB570" s="390"/>
      <c r="IC570" s="390"/>
      <c r="ID570" s="390"/>
      <c r="IE570" s="390"/>
      <c r="IF570" s="390"/>
      <c r="IG570" s="390"/>
      <c r="IH570" s="390"/>
      <c r="II570" s="390"/>
      <c r="IJ570" s="390"/>
      <c r="IK570" s="390"/>
      <c r="IL570" s="390"/>
      <c r="IM570" s="390"/>
      <c r="IN570" s="390"/>
      <c r="IO570" s="390"/>
      <c r="IP570" s="390"/>
      <c r="IQ570" s="390"/>
      <c r="IR570" s="390"/>
      <c r="IS570" s="390"/>
      <c r="IT570" s="390"/>
      <c r="IU570" s="390"/>
      <c r="IV570" s="390"/>
    </row>
    <row r="571" spans="1:256" x14ac:dyDescent="0.2">
      <c r="A571" s="423"/>
      <c r="B571" s="398"/>
      <c r="C571" s="399"/>
      <c r="D571" s="398"/>
      <c r="E571" s="433">
        <f t="shared" si="45"/>
        <v>0</v>
      </c>
      <c r="F571" s="436"/>
      <c r="G571" s="439">
        <f t="shared" si="46"/>
        <v>0</v>
      </c>
      <c r="H571" s="454"/>
      <c r="I571" s="390"/>
      <c r="J571" s="390"/>
      <c r="K571" s="390"/>
      <c r="L571" s="390"/>
      <c r="M571" s="390"/>
      <c r="N571" s="390"/>
      <c r="O571" s="390"/>
      <c r="P571" s="390"/>
      <c r="Q571" s="390"/>
      <c r="R571" s="390"/>
      <c r="S571" s="390"/>
      <c r="T571" s="390"/>
      <c r="U571" s="390"/>
      <c r="V571" s="390"/>
      <c r="W571" s="390"/>
      <c r="X571" s="390"/>
      <c r="Y571" s="390"/>
      <c r="Z571" s="390"/>
      <c r="AA571" s="390"/>
      <c r="AB571" s="390"/>
      <c r="AC571" s="390"/>
      <c r="AD571" s="390"/>
      <c r="AE571" s="390"/>
      <c r="AF571" s="390"/>
      <c r="AG571" s="390"/>
      <c r="AH571" s="390"/>
      <c r="AI571" s="390"/>
      <c r="AJ571" s="390"/>
      <c r="AK571" s="390"/>
      <c r="AL571" s="390"/>
      <c r="AM571" s="390"/>
      <c r="AN571" s="390"/>
      <c r="AO571" s="390"/>
      <c r="AP571" s="390"/>
      <c r="AQ571" s="390"/>
      <c r="AR571" s="390"/>
      <c r="AS571" s="390"/>
      <c r="AT571" s="390"/>
      <c r="AU571" s="390"/>
      <c r="AV571" s="390"/>
      <c r="AW571" s="390"/>
      <c r="AX571" s="390"/>
      <c r="AY571" s="390"/>
      <c r="AZ571" s="390"/>
      <c r="BA571" s="390"/>
      <c r="BB571" s="390"/>
      <c r="BC571" s="390"/>
      <c r="BD571" s="390"/>
      <c r="BE571" s="390"/>
      <c r="BF571" s="390"/>
      <c r="BG571" s="390"/>
      <c r="BH571" s="390"/>
      <c r="BI571" s="390"/>
      <c r="BJ571" s="390"/>
      <c r="BK571" s="390"/>
      <c r="BL571" s="390"/>
      <c r="BM571" s="390"/>
      <c r="BN571" s="390"/>
      <c r="BO571" s="390"/>
      <c r="BP571" s="390"/>
      <c r="BQ571" s="390"/>
      <c r="BR571" s="390"/>
      <c r="BS571" s="390"/>
      <c r="BT571" s="390"/>
      <c r="BU571" s="390"/>
      <c r="BV571" s="390"/>
      <c r="BW571" s="390"/>
      <c r="BX571" s="390"/>
      <c r="BY571" s="390"/>
      <c r="BZ571" s="390"/>
      <c r="CA571" s="390"/>
      <c r="CB571" s="390"/>
      <c r="CC571" s="390"/>
      <c r="CD571" s="390"/>
      <c r="CE571" s="390"/>
      <c r="CF571" s="390"/>
      <c r="CG571" s="390"/>
      <c r="CH571" s="390"/>
      <c r="CI571" s="390"/>
      <c r="CJ571" s="390"/>
      <c r="CK571" s="390"/>
      <c r="CL571" s="390"/>
      <c r="CM571" s="390"/>
      <c r="CN571" s="390"/>
      <c r="CO571" s="390"/>
      <c r="CP571" s="390"/>
      <c r="CQ571" s="390"/>
      <c r="CR571" s="390"/>
      <c r="CS571" s="390"/>
      <c r="CT571" s="390"/>
      <c r="CU571" s="390"/>
      <c r="CV571" s="390"/>
      <c r="CW571" s="390"/>
      <c r="CX571" s="390"/>
      <c r="CY571" s="390"/>
      <c r="CZ571" s="390"/>
      <c r="DA571" s="390"/>
      <c r="DB571" s="390"/>
      <c r="DC571" s="390"/>
      <c r="DD571" s="390"/>
      <c r="DE571" s="390"/>
      <c r="DF571" s="390"/>
      <c r="DG571" s="390"/>
      <c r="DH571" s="390"/>
      <c r="DI571" s="390"/>
      <c r="DJ571" s="390"/>
      <c r="DK571" s="390"/>
      <c r="DL571" s="390"/>
      <c r="DM571" s="390"/>
      <c r="DN571" s="390"/>
      <c r="DO571" s="390"/>
      <c r="DP571" s="390"/>
      <c r="DQ571" s="390"/>
      <c r="DR571" s="390"/>
      <c r="DS571" s="390"/>
      <c r="DT571" s="390"/>
      <c r="DU571" s="390"/>
      <c r="DV571" s="390"/>
      <c r="DW571" s="390"/>
      <c r="DX571" s="390"/>
      <c r="DY571" s="390"/>
      <c r="DZ571" s="390"/>
      <c r="EA571" s="390"/>
      <c r="EB571" s="390"/>
      <c r="EC571" s="390"/>
      <c r="ED571" s="390"/>
      <c r="EE571" s="390"/>
      <c r="EF571" s="390"/>
      <c r="EG571" s="390"/>
      <c r="EH571" s="390"/>
      <c r="EI571" s="390"/>
      <c r="EJ571" s="390"/>
      <c r="EK571" s="390"/>
      <c r="EL571" s="390"/>
      <c r="EM571" s="390"/>
      <c r="EN571" s="390"/>
      <c r="EO571" s="390"/>
      <c r="EP571" s="390"/>
      <c r="EQ571" s="390"/>
      <c r="ER571" s="390"/>
      <c r="ES571" s="390"/>
      <c r="ET571" s="390"/>
      <c r="EU571" s="390"/>
      <c r="EV571" s="390"/>
      <c r="EW571" s="390"/>
      <c r="EX571" s="390"/>
      <c r="EY571" s="390"/>
      <c r="EZ571" s="390"/>
      <c r="FA571" s="390"/>
      <c r="FB571" s="390"/>
      <c r="FC571" s="390"/>
      <c r="FD571" s="390"/>
      <c r="FE571" s="390"/>
      <c r="FF571" s="390"/>
      <c r="FG571" s="390"/>
      <c r="FH571" s="390"/>
      <c r="FI571" s="390"/>
      <c r="FJ571" s="390"/>
      <c r="FK571" s="390"/>
      <c r="FL571" s="390"/>
      <c r="FM571" s="390"/>
      <c r="FN571" s="390"/>
      <c r="FO571" s="390"/>
      <c r="FP571" s="390"/>
      <c r="FQ571" s="390"/>
      <c r="FR571" s="390"/>
      <c r="FS571" s="390"/>
      <c r="FT571" s="390"/>
      <c r="FU571" s="390"/>
      <c r="FV571" s="390"/>
      <c r="FW571" s="390"/>
      <c r="FX571" s="390"/>
      <c r="FY571" s="390"/>
      <c r="FZ571" s="390"/>
      <c r="GA571" s="390"/>
      <c r="GB571" s="390"/>
      <c r="GC571" s="390"/>
      <c r="GD571" s="390"/>
      <c r="GE571" s="390"/>
      <c r="GF571" s="390"/>
      <c r="GG571" s="390"/>
      <c r="GH571" s="390"/>
      <c r="GI571" s="390"/>
      <c r="GJ571" s="390"/>
      <c r="GK571" s="390"/>
      <c r="GL571" s="390"/>
      <c r="GM571" s="390"/>
      <c r="GN571" s="390"/>
      <c r="GO571" s="390"/>
      <c r="GP571" s="390"/>
      <c r="GQ571" s="390"/>
      <c r="GR571" s="390"/>
      <c r="GS571" s="390"/>
      <c r="GT571" s="390"/>
      <c r="GU571" s="390"/>
      <c r="GV571" s="390"/>
      <c r="GW571" s="390"/>
      <c r="GX571" s="390"/>
      <c r="GY571" s="390"/>
      <c r="GZ571" s="390"/>
      <c r="HA571" s="390"/>
      <c r="HB571" s="390"/>
      <c r="HC571" s="390"/>
      <c r="HD571" s="390"/>
      <c r="HE571" s="390"/>
      <c r="HF571" s="390"/>
      <c r="HG571" s="390"/>
      <c r="HH571" s="390"/>
      <c r="HI571" s="390"/>
      <c r="HJ571" s="390"/>
      <c r="HK571" s="390"/>
      <c r="HL571" s="390"/>
      <c r="HM571" s="390"/>
      <c r="HN571" s="390"/>
      <c r="HO571" s="390"/>
      <c r="HP571" s="390"/>
      <c r="HQ571" s="390"/>
      <c r="HR571" s="390"/>
      <c r="HS571" s="390"/>
      <c r="HT571" s="390"/>
      <c r="HU571" s="390"/>
      <c r="HV571" s="390"/>
      <c r="HW571" s="390"/>
      <c r="HX571" s="390"/>
      <c r="HY571" s="390"/>
      <c r="HZ571" s="390"/>
      <c r="IA571" s="390"/>
      <c r="IB571" s="390"/>
      <c r="IC571" s="390"/>
      <c r="ID571" s="390"/>
      <c r="IE571" s="390"/>
      <c r="IF571" s="390"/>
      <c r="IG571" s="390"/>
      <c r="IH571" s="390"/>
      <c r="II571" s="390"/>
      <c r="IJ571" s="390"/>
      <c r="IK571" s="390"/>
      <c r="IL571" s="390"/>
      <c r="IM571" s="390"/>
      <c r="IN571" s="390"/>
      <c r="IO571" s="390"/>
      <c r="IP571" s="390"/>
      <c r="IQ571" s="390"/>
      <c r="IR571" s="390"/>
      <c r="IS571" s="390"/>
      <c r="IT571" s="390"/>
      <c r="IU571" s="390"/>
      <c r="IV571" s="390"/>
    </row>
    <row r="572" spans="1:256" x14ac:dyDescent="0.2">
      <c r="A572" s="423"/>
      <c r="B572" s="398"/>
      <c r="C572" s="399"/>
      <c r="D572" s="398"/>
      <c r="E572" s="433">
        <f t="shared" si="45"/>
        <v>0</v>
      </c>
      <c r="F572" s="436"/>
      <c r="G572" s="439">
        <f t="shared" si="46"/>
        <v>0</v>
      </c>
      <c r="H572" s="454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  <c r="V572" s="390"/>
      <c r="W572" s="390"/>
      <c r="X572" s="390"/>
      <c r="Y572" s="390"/>
      <c r="Z572" s="390"/>
      <c r="AA572" s="390"/>
      <c r="AB572" s="390"/>
      <c r="AC572" s="390"/>
      <c r="AD572" s="390"/>
      <c r="AE572" s="390"/>
      <c r="AF572" s="390"/>
      <c r="AG572" s="390"/>
      <c r="AH572" s="390"/>
      <c r="AI572" s="390"/>
      <c r="AJ572" s="390"/>
      <c r="AK572" s="390"/>
      <c r="AL572" s="390"/>
      <c r="AM572" s="390"/>
      <c r="AN572" s="390"/>
      <c r="AO572" s="390"/>
      <c r="AP572" s="390"/>
      <c r="AQ572" s="390"/>
      <c r="AR572" s="390"/>
      <c r="AS572" s="390"/>
      <c r="AT572" s="390"/>
      <c r="AU572" s="390"/>
      <c r="AV572" s="390"/>
      <c r="AW572" s="390"/>
      <c r="AX572" s="390"/>
      <c r="AY572" s="390"/>
      <c r="AZ572" s="390"/>
      <c r="BA572" s="390"/>
      <c r="BB572" s="390"/>
      <c r="BC572" s="390"/>
      <c r="BD572" s="390"/>
      <c r="BE572" s="390"/>
      <c r="BF572" s="390"/>
      <c r="BG572" s="390"/>
      <c r="BH572" s="390"/>
      <c r="BI572" s="390"/>
      <c r="BJ572" s="390"/>
      <c r="BK572" s="390"/>
      <c r="BL572" s="390"/>
      <c r="BM572" s="390"/>
      <c r="BN572" s="390"/>
      <c r="BO572" s="390"/>
      <c r="BP572" s="390"/>
      <c r="BQ572" s="390"/>
      <c r="BR572" s="390"/>
      <c r="BS572" s="390"/>
      <c r="BT572" s="390"/>
      <c r="BU572" s="390"/>
      <c r="BV572" s="390"/>
      <c r="BW572" s="390"/>
      <c r="BX572" s="390"/>
      <c r="BY572" s="390"/>
      <c r="BZ572" s="390"/>
      <c r="CA572" s="390"/>
      <c r="CB572" s="390"/>
      <c r="CC572" s="390"/>
      <c r="CD572" s="390"/>
      <c r="CE572" s="390"/>
      <c r="CF572" s="390"/>
      <c r="CG572" s="390"/>
      <c r="CH572" s="390"/>
      <c r="CI572" s="390"/>
      <c r="CJ572" s="390"/>
      <c r="CK572" s="390"/>
      <c r="CL572" s="390"/>
      <c r="CM572" s="390"/>
      <c r="CN572" s="390"/>
      <c r="CO572" s="390"/>
      <c r="CP572" s="390"/>
      <c r="CQ572" s="390"/>
      <c r="CR572" s="390"/>
      <c r="CS572" s="390"/>
      <c r="CT572" s="390"/>
      <c r="CU572" s="390"/>
      <c r="CV572" s="390"/>
      <c r="CW572" s="390"/>
      <c r="CX572" s="390"/>
      <c r="CY572" s="390"/>
      <c r="CZ572" s="390"/>
      <c r="DA572" s="390"/>
      <c r="DB572" s="390"/>
      <c r="DC572" s="390"/>
      <c r="DD572" s="390"/>
      <c r="DE572" s="390"/>
      <c r="DF572" s="390"/>
      <c r="DG572" s="390"/>
      <c r="DH572" s="390"/>
      <c r="DI572" s="390"/>
      <c r="DJ572" s="390"/>
      <c r="DK572" s="390"/>
      <c r="DL572" s="390"/>
      <c r="DM572" s="390"/>
      <c r="DN572" s="390"/>
      <c r="DO572" s="390"/>
      <c r="DP572" s="390"/>
      <c r="DQ572" s="390"/>
      <c r="DR572" s="390"/>
      <c r="DS572" s="390"/>
      <c r="DT572" s="390"/>
      <c r="DU572" s="390"/>
      <c r="DV572" s="390"/>
      <c r="DW572" s="390"/>
      <c r="DX572" s="390"/>
      <c r="DY572" s="390"/>
      <c r="DZ572" s="390"/>
      <c r="EA572" s="390"/>
      <c r="EB572" s="390"/>
      <c r="EC572" s="390"/>
      <c r="ED572" s="390"/>
      <c r="EE572" s="390"/>
      <c r="EF572" s="390"/>
      <c r="EG572" s="390"/>
      <c r="EH572" s="390"/>
      <c r="EI572" s="390"/>
      <c r="EJ572" s="390"/>
      <c r="EK572" s="390"/>
      <c r="EL572" s="390"/>
      <c r="EM572" s="390"/>
      <c r="EN572" s="390"/>
      <c r="EO572" s="390"/>
      <c r="EP572" s="390"/>
      <c r="EQ572" s="390"/>
      <c r="ER572" s="390"/>
      <c r="ES572" s="390"/>
      <c r="ET572" s="390"/>
      <c r="EU572" s="390"/>
      <c r="EV572" s="390"/>
      <c r="EW572" s="390"/>
      <c r="EX572" s="390"/>
      <c r="EY572" s="390"/>
      <c r="EZ572" s="390"/>
      <c r="FA572" s="390"/>
      <c r="FB572" s="390"/>
      <c r="FC572" s="390"/>
      <c r="FD572" s="390"/>
      <c r="FE572" s="390"/>
      <c r="FF572" s="390"/>
      <c r="FG572" s="390"/>
      <c r="FH572" s="390"/>
      <c r="FI572" s="390"/>
      <c r="FJ572" s="390"/>
      <c r="FK572" s="390"/>
      <c r="FL572" s="390"/>
      <c r="FM572" s="390"/>
      <c r="FN572" s="390"/>
      <c r="FO572" s="390"/>
      <c r="FP572" s="390"/>
      <c r="FQ572" s="390"/>
      <c r="FR572" s="390"/>
      <c r="FS572" s="390"/>
      <c r="FT572" s="390"/>
      <c r="FU572" s="390"/>
      <c r="FV572" s="390"/>
      <c r="FW572" s="390"/>
      <c r="FX572" s="390"/>
      <c r="FY572" s="390"/>
      <c r="FZ572" s="390"/>
      <c r="GA572" s="390"/>
      <c r="GB572" s="390"/>
      <c r="GC572" s="390"/>
      <c r="GD572" s="390"/>
      <c r="GE572" s="390"/>
      <c r="GF572" s="390"/>
      <c r="GG572" s="390"/>
      <c r="GH572" s="390"/>
      <c r="GI572" s="390"/>
      <c r="GJ572" s="390"/>
      <c r="GK572" s="390"/>
      <c r="GL572" s="390"/>
      <c r="GM572" s="390"/>
      <c r="GN572" s="390"/>
      <c r="GO572" s="390"/>
      <c r="GP572" s="390"/>
      <c r="GQ572" s="390"/>
      <c r="GR572" s="390"/>
      <c r="GS572" s="390"/>
      <c r="GT572" s="390"/>
      <c r="GU572" s="390"/>
      <c r="GV572" s="390"/>
      <c r="GW572" s="390"/>
      <c r="GX572" s="390"/>
      <c r="GY572" s="390"/>
      <c r="GZ572" s="390"/>
      <c r="HA572" s="390"/>
      <c r="HB572" s="390"/>
      <c r="HC572" s="390"/>
      <c r="HD572" s="390"/>
      <c r="HE572" s="390"/>
      <c r="HF572" s="390"/>
      <c r="HG572" s="390"/>
      <c r="HH572" s="390"/>
      <c r="HI572" s="390"/>
      <c r="HJ572" s="390"/>
      <c r="HK572" s="390"/>
      <c r="HL572" s="390"/>
      <c r="HM572" s="390"/>
      <c r="HN572" s="390"/>
      <c r="HO572" s="390"/>
      <c r="HP572" s="390"/>
      <c r="HQ572" s="390"/>
      <c r="HR572" s="390"/>
      <c r="HS572" s="390"/>
      <c r="HT572" s="390"/>
      <c r="HU572" s="390"/>
      <c r="HV572" s="390"/>
      <c r="HW572" s="390"/>
      <c r="HX572" s="390"/>
      <c r="HY572" s="390"/>
      <c r="HZ572" s="390"/>
      <c r="IA572" s="390"/>
      <c r="IB572" s="390"/>
      <c r="IC572" s="390"/>
      <c r="ID572" s="390"/>
      <c r="IE572" s="390"/>
      <c r="IF572" s="390"/>
      <c r="IG572" s="390"/>
      <c r="IH572" s="390"/>
      <c r="II572" s="390"/>
      <c r="IJ572" s="390"/>
      <c r="IK572" s="390"/>
      <c r="IL572" s="390"/>
      <c r="IM572" s="390"/>
      <c r="IN572" s="390"/>
      <c r="IO572" s="390"/>
      <c r="IP572" s="390"/>
      <c r="IQ572" s="390"/>
      <c r="IR572" s="390"/>
      <c r="IS572" s="390"/>
      <c r="IT572" s="390"/>
      <c r="IU572" s="390"/>
      <c r="IV572" s="390"/>
    </row>
    <row r="573" spans="1:256" x14ac:dyDescent="0.2">
      <c r="A573" s="423"/>
      <c r="B573" s="398"/>
      <c r="C573" s="399"/>
      <c r="D573" s="398"/>
      <c r="E573" s="433">
        <f t="shared" si="45"/>
        <v>0</v>
      </c>
      <c r="F573" s="436"/>
      <c r="G573" s="439">
        <f t="shared" si="46"/>
        <v>0</v>
      </c>
      <c r="H573" s="454"/>
      <c r="I573" s="390"/>
      <c r="J573" s="390"/>
      <c r="K573" s="390"/>
      <c r="L573" s="390"/>
      <c r="M573" s="390"/>
      <c r="N573" s="390"/>
      <c r="O573" s="390"/>
      <c r="P573" s="390"/>
      <c r="Q573" s="390"/>
      <c r="R573" s="390"/>
      <c r="S573" s="390"/>
      <c r="T573" s="390"/>
      <c r="U573" s="390"/>
      <c r="V573" s="390"/>
      <c r="W573" s="390"/>
      <c r="X573" s="390"/>
      <c r="Y573" s="390"/>
      <c r="Z573" s="390"/>
      <c r="AA573" s="390"/>
      <c r="AB573" s="390"/>
      <c r="AC573" s="390"/>
      <c r="AD573" s="390"/>
      <c r="AE573" s="390"/>
      <c r="AF573" s="390"/>
      <c r="AG573" s="390"/>
      <c r="AH573" s="390"/>
      <c r="AI573" s="390"/>
      <c r="AJ573" s="390"/>
      <c r="AK573" s="390"/>
      <c r="AL573" s="390"/>
      <c r="AM573" s="390"/>
      <c r="AN573" s="390"/>
      <c r="AO573" s="390"/>
      <c r="AP573" s="390"/>
      <c r="AQ573" s="390"/>
      <c r="AR573" s="390"/>
      <c r="AS573" s="390"/>
      <c r="AT573" s="390"/>
      <c r="AU573" s="390"/>
      <c r="AV573" s="390"/>
      <c r="AW573" s="390"/>
      <c r="AX573" s="390"/>
      <c r="AY573" s="390"/>
      <c r="AZ573" s="390"/>
      <c r="BA573" s="390"/>
      <c r="BB573" s="390"/>
      <c r="BC573" s="390"/>
      <c r="BD573" s="390"/>
      <c r="BE573" s="390"/>
      <c r="BF573" s="390"/>
      <c r="BG573" s="390"/>
      <c r="BH573" s="390"/>
      <c r="BI573" s="390"/>
      <c r="BJ573" s="390"/>
      <c r="BK573" s="390"/>
      <c r="BL573" s="390"/>
      <c r="BM573" s="390"/>
      <c r="BN573" s="390"/>
      <c r="BO573" s="390"/>
      <c r="BP573" s="390"/>
      <c r="BQ573" s="390"/>
      <c r="BR573" s="390"/>
      <c r="BS573" s="390"/>
      <c r="BT573" s="390"/>
      <c r="BU573" s="390"/>
      <c r="BV573" s="390"/>
      <c r="BW573" s="390"/>
      <c r="BX573" s="390"/>
      <c r="BY573" s="390"/>
      <c r="BZ573" s="390"/>
      <c r="CA573" s="390"/>
      <c r="CB573" s="390"/>
      <c r="CC573" s="390"/>
      <c r="CD573" s="390"/>
      <c r="CE573" s="390"/>
      <c r="CF573" s="390"/>
      <c r="CG573" s="390"/>
      <c r="CH573" s="390"/>
      <c r="CI573" s="390"/>
      <c r="CJ573" s="390"/>
      <c r="CK573" s="390"/>
      <c r="CL573" s="390"/>
      <c r="CM573" s="390"/>
      <c r="CN573" s="390"/>
      <c r="CO573" s="390"/>
      <c r="CP573" s="390"/>
      <c r="CQ573" s="390"/>
      <c r="CR573" s="390"/>
      <c r="CS573" s="390"/>
      <c r="CT573" s="390"/>
      <c r="CU573" s="390"/>
      <c r="CV573" s="390"/>
      <c r="CW573" s="390"/>
      <c r="CX573" s="390"/>
      <c r="CY573" s="390"/>
      <c r="CZ573" s="390"/>
      <c r="DA573" s="390"/>
      <c r="DB573" s="390"/>
      <c r="DC573" s="390"/>
      <c r="DD573" s="390"/>
      <c r="DE573" s="390"/>
      <c r="DF573" s="390"/>
      <c r="DG573" s="390"/>
      <c r="DH573" s="390"/>
      <c r="DI573" s="390"/>
      <c r="DJ573" s="390"/>
      <c r="DK573" s="390"/>
      <c r="DL573" s="390"/>
      <c r="DM573" s="390"/>
      <c r="DN573" s="390"/>
      <c r="DO573" s="390"/>
      <c r="DP573" s="390"/>
      <c r="DQ573" s="390"/>
      <c r="DR573" s="390"/>
      <c r="DS573" s="390"/>
      <c r="DT573" s="390"/>
      <c r="DU573" s="390"/>
      <c r="DV573" s="390"/>
      <c r="DW573" s="390"/>
      <c r="DX573" s="390"/>
      <c r="DY573" s="390"/>
      <c r="DZ573" s="390"/>
      <c r="EA573" s="390"/>
      <c r="EB573" s="390"/>
      <c r="EC573" s="390"/>
      <c r="ED573" s="390"/>
      <c r="EE573" s="390"/>
      <c r="EF573" s="390"/>
      <c r="EG573" s="390"/>
      <c r="EH573" s="390"/>
      <c r="EI573" s="390"/>
      <c r="EJ573" s="390"/>
      <c r="EK573" s="390"/>
      <c r="EL573" s="390"/>
      <c r="EM573" s="390"/>
      <c r="EN573" s="390"/>
      <c r="EO573" s="390"/>
      <c r="EP573" s="390"/>
      <c r="EQ573" s="390"/>
      <c r="ER573" s="390"/>
      <c r="ES573" s="390"/>
      <c r="ET573" s="390"/>
      <c r="EU573" s="390"/>
      <c r="EV573" s="390"/>
      <c r="EW573" s="390"/>
      <c r="EX573" s="390"/>
      <c r="EY573" s="390"/>
      <c r="EZ573" s="390"/>
      <c r="FA573" s="390"/>
      <c r="FB573" s="390"/>
      <c r="FC573" s="390"/>
      <c r="FD573" s="390"/>
      <c r="FE573" s="390"/>
      <c r="FF573" s="390"/>
      <c r="FG573" s="390"/>
      <c r="FH573" s="390"/>
      <c r="FI573" s="390"/>
      <c r="FJ573" s="390"/>
      <c r="FK573" s="390"/>
      <c r="FL573" s="390"/>
      <c r="FM573" s="390"/>
      <c r="FN573" s="390"/>
      <c r="FO573" s="390"/>
      <c r="FP573" s="390"/>
      <c r="FQ573" s="390"/>
      <c r="FR573" s="390"/>
      <c r="FS573" s="390"/>
      <c r="FT573" s="390"/>
      <c r="FU573" s="390"/>
      <c r="FV573" s="390"/>
      <c r="FW573" s="390"/>
      <c r="FX573" s="390"/>
      <c r="FY573" s="390"/>
      <c r="FZ573" s="390"/>
      <c r="GA573" s="390"/>
      <c r="GB573" s="390"/>
      <c r="GC573" s="390"/>
      <c r="GD573" s="390"/>
      <c r="GE573" s="390"/>
      <c r="GF573" s="390"/>
      <c r="GG573" s="390"/>
      <c r="GH573" s="390"/>
      <c r="GI573" s="390"/>
      <c r="GJ573" s="390"/>
      <c r="GK573" s="390"/>
      <c r="GL573" s="390"/>
      <c r="GM573" s="390"/>
      <c r="GN573" s="390"/>
      <c r="GO573" s="390"/>
      <c r="GP573" s="390"/>
      <c r="GQ573" s="390"/>
      <c r="GR573" s="390"/>
      <c r="GS573" s="390"/>
      <c r="GT573" s="390"/>
      <c r="GU573" s="390"/>
      <c r="GV573" s="390"/>
      <c r="GW573" s="390"/>
      <c r="GX573" s="390"/>
      <c r="GY573" s="390"/>
      <c r="GZ573" s="390"/>
      <c r="HA573" s="390"/>
      <c r="HB573" s="390"/>
      <c r="HC573" s="390"/>
      <c r="HD573" s="390"/>
      <c r="HE573" s="390"/>
      <c r="HF573" s="390"/>
      <c r="HG573" s="390"/>
      <c r="HH573" s="390"/>
      <c r="HI573" s="390"/>
      <c r="HJ573" s="390"/>
      <c r="HK573" s="390"/>
      <c r="HL573" s="390"/>
      <c r="HM573" s="390"/>
      <c r="HN573" s="390"/>
      <c r="HO573" s="390"/>
      <c r="HP573" s="390"/>
      <c r="HQ573" s="390"/>
      <c r="HR573" s="390"/>
      <c r="HS573" s="390"/>
      <c r="HT573" s="390"/>
      <c r="HU573" s="390"/>
      <c r="HV573" s="390"/>
      <c r="HW573" s="390"/>
      <c r="HX573" s="390"/>
      <c r="HY573" s="390"/>
      <c r="HZ573" s="390"/>
      <c r="IA573" s="390"/>
      <c r="IB573" s="390"/>
      <c r="IC573" s="390"/>
      <c r="ID573" s="390"/>
      <c r="IE573" s="390"/>
      <c r="IF573" s="390"/>
      <c r="IG573" s="390"/>
      <c r="IH573" s="390"/>
      <c r="II573" s="390"/>
      <c r="IJ573" s="390"/>
      <c r="IK573" s="390"/>
      <c r="IL573" s="390"/>
      <c r="IM573" s="390"/>
      <c r="IN573" s="390"/>
      <c r="IO573" s="390"/>
      <c r="IP573" s="390"/>
      <c r="IQ573" s="390"/>
      <c r="IR573" s="390"/>
      <c r="IS573" s="390"/>
      <c r="IT573" s="390"/>
      <c r="IU573" s="390"/>
      <c r="IV573" s="390"/>
    </row>
    <row r="574" spans="1:256" x14ac:dyDescent="0.2">
      <c r="A574" s="423"/>
      <c r="B574" s="398"/>
      <c r="C574" s="399"/>
      <c r="D574" s="398"/>
      <c r="E574" s="433">
        <f t="shared" si="45"/>
        <v>0</v>
      </c>
      <c r="F574" s="436"/>
      <c r="G574" s="439">
        <f t="shared" si="46"/>
        <v>0</v>
      </c>
      <c r="H574" s="454"/>
      <c r="I574" s="390"/>
      <c r="J574" s="390"/>
      <c r="K574" s="390"/>
      <c r="L574" s="390"/>
      <c r="M574" s="390"/>
      <c r="N574" s="390"/>
      <c r="O574" s="390"/>
      <c r="P574" s="390"/>
      <c r="Q574" s="390"/>
      <c r="R574" s="390"/>
      <c r="S574" s="390"/>
      <c r="T574" s="390"/>
      <c r="U574" s="390"/>
      <c r="V574" s="390"/>
      <c r="W574" s="390"/>
      <c r="X574" s="390"/>
      <c r="Y574" s="390"/>
      <c r="Z574" s="390"/>
      <c r="AA574" s="390"/>
      <c r="AB574" s="390"/>
      <c r="AC574" s="390"/>
      <c r="AD574" s="390"/>
      <c r="AE574" s="390"/>
      <c r="AF574" s="390"/>
      <c r="AG574" s="390"/>
      <c r="AH574" s="390"/>
      <c r="AI574" s="390"/>
      <c r="AJ574" s="390"/>
      <c r="AK574" s="390"/>
      <c r="AL574" s="390"/>
      <c r="AM574" s="390"/>
      <c r="AN574" s="390"/>
      <c r="AO574" s="390"/>
      <c r="AP574" s="390"/>
      <c r="AQ574" s="390"/>
      <c r="AR574" s="390"/>
      <c r="AS574" s="390"/>
      <c r="AT574" s="390"/>
      <c r="AU574" s="390"/>
      <c r="AV574" s="390"/>
      <c r="AW574" s="390"/>
      <c r="AX574" s="390"/>
      <c r="AY574" s="390"/>
      <c r="AZ574" s="390"/>
      <c r="BA574" s="390"/>
      <c r="BB574" s="390"/>
      <c r="BC574" s="390"/>
      <c r="BD574" s="390"/>
      <c r="BE574" s="390"/>
      <c r="BF574" s="390"/>
      <c r="BG574" s="390"/>
      <c r="BH574" s="390"/>
      <c r="BI574" s="390"/>
      <c r="BJ574" s="390"/>
      <c r="BK574" s="390"/>
      <c r="BL574" s="390"/>
      <c r="BM574" s="390"/>
      <c r="BN574" s="390"/>
      <c r="BO574" s="390"/>
      <c r="BP574" s="390"/>
      <c r="BQ574" s="390"/>
      <c r="BR574" s="390"/>
      <c r="BS574" s="390"/>
      <c r="BT574" s="390"/>
      <c r="BU574" s="390"/>
      <c r="BV574" s="390"/>
      <c r="BW574" s="390"/>
      <c r="BX574" s="390"/>
      <c r="BY574" s="390"/>
      <c r="BZ574" s="390"/>
      <c r="CA574" s="390"/>
      <c r="CB574" s="390"/>
      <c r="CC574" s="390"/>
      <c r="CD574" s="390"/>
      <c r="CE574" s="390"/>
      <c r="CF574" s="390"/>
      <c r="CG574" s="390"/>
      <c r="CH574" s="390"/>
      <c r="CI574" s="390"/>
      <c r="CJ574" s="390"/>
      <c r="CK574" s="390"/>
      <c r="CL574" s="390"/>
      <c r="CM574" s="390"/>
      <c r="CN574" s="390"/>
      <c r="CO574" s="390"/>
      <c r="CP574" s="390"/>
      <c r="CQ574" s="390"/>
      <c r="CR574" s="390"/>
      <c r="CS574" s="390"/>
      <c r="CT574" s="390"/>
      <c r="CU574" s="390"/>
      <c r="CV574" s="390"/>
      <c r="CW574" s="390"/>
      <c r="CX574" s="390"/>
      <c r="CY574" s="390"/>
      <c r="CZ574" s="390"/>
      <c r="DA574" s="390"/>
      <c r="DB574" s="390"/>
      <c r="DC574" s="390"/>
      <c r="DD574" s="390"/>
      <c r="DE574" s="390"/>
      <c r="DF574" s="390"/>
      <c r="DG574" s="390"/>
      <c r="DH574" s="390"/>
      <c r="DI574" s="390"/>
      <c r="DJ574" s="390"/>
      <c r="DK574" s="390"/>
      <c r="DL574" s="390"/>
      <c r="DM574" s="390"/>
      <c r="DN574" s="390"/>
      <c r="DO574" s="390"/>
      <c r="DP574" s="390"/>
      <c r="DQ574" s="390"/>
      <c r="DR574" s="390"/>
      <c r="DS574" s="390"/>
      <c r="DT574" s="390"/>
      <c r="DU574" s="390"/>
      <c r="DV574" s="390"/>
      <c r="DW574" s="390"/>
      <c r="DX574" s="390"/>
      <c r="DY574" s="390"/>
      <c r="DZ574" s="390"/>
      <c r="EA574" s="390"/>
      <c r="EB574" s="390"/>
      <c r="EC574" s="390"/>
      <c r="ED574" s="390"/>
      <c r="EE574" s="390"/>
      <c r="EF574" s="390"/>
      <c r="EG574" s="390"/>
      <c r="EH574" s="390"/>
      <c r="EI574" s="390"/>
      <c r="EJ574" s="390"/>
      <c r="EK574" s="390"/>
      <c r="EL574" s="390"/>
      <c r="EM574" s="390"/>
      <c r="EN574" s="390"/>
      <c r="EO574" s="390"/>
      <c r="EP574" s="390"/>
      <c r="EQ574" s="390"/>
      <c r="ER574" s="390"/>
      <c r="ES574" s="390"/>
      <c r="ET574" s="390"/>
      <c r="EU574" s="390"/>
      <c r="EV574" s="390"/>
      <c r="EW574" s="390"/>
      <c r="EX574" s="390"/>
      <c r="EY574" s="390"/>
      <c r="EZ574" s="390"/>
      <c r="FA574" s="390"/>
      <c r="FB574" s="390"/>
      <c r="FC574" s="390"/>
      <c r="FD574" s="390"/>
      <c r="FE574" s="390"/>
      <c r="FF574" s="390"/>
      <c r="FG574" s="390"/>
      <c r="FH574" s="390"/>
      <c r="FI574" s="390"/>
      <c r="FJ574" s="390"/>
      <c r="FK574" s="390"/>
      <c r="FL574" s="390"/>
      <c r="FM574" s="390"/>
      <c r="FN574" s="390"/>
      <c r="FO574" s="390"/>
      <c r="FP574" s="390"/>
      <c r="FQ574" s="390"/>
      <c r="FR574" s="390"/>
      <c r="FS574" s="390"/>
      <c r="FT574" s="390"/>
      <c r="FU574" s="390"/>
      <c r="FV574" s="390"/>
      <c r="FW574" s="390"/>
      <c r="FX574" s="390"/>
      <c r="FY574" s="390"/>
      <c r="FZ574" s="390"/>
      <c r="GA574" s="390"/>
      <c r="GB574" s="390"/>
      <c r="GC574" s="390"/>
      <c r="GD574" s="390"/>
      <c r="GE574" s="390"/>
      <c r="GF574" s="390"/>
      <c r="GG574" s="390"/>
      <c r="GH574" s="390"/>
      <c r="GI574" s="390"/>
      <c r="GJ574" s="390"/>
      <c r="GK574" s="390"/>
      <c r="GL574" s="390"/>
      <c r="GM574" s="390"/>
      <c r="GN574" s="390"/>
      <c r="GO574" s="390"/>
      <c r="GP574" s="390"/>
      <c r="GQ574" s="390"/>
      <c r="GR574" s="390"/>
      <c r="GS574" s="390"/>
      <c r="GT574" s="390"/>
      <c r="GU574" s="390"/>
      <c r="GV574" s="390"/>
      <c r="GW574" s="390"/>
      <c r="GX574" s="390"/>
      <c r="GY574" s="390"/>
      <c r="GZ574" s="390"/>
      <c r="HA574" s="390"/>
      <c r="HB574" s="390"/>
      <c r="HC574" s="390"/>
      <c r="HD574" s="390"/>
      <c r="HE574" s="390"/>
      <c r="HF574" s="390"/>
      <c r="HG574" s="390"/>
      <c r="HH574" s="390"/>
      <c r="HI574" s="390"/>
      <c r="HJ574" s="390"/>
      <c r="HK574" s="390"/>
      <c r="HL574" s="390"/>
      <c r="HM574" s="390"/>
      <c r="HN574" s="390"/>
      <c r="HO574" s="390"/>
      <c r="HP574" s="390"/>
      <c r="HQ574" s="390"/>
      <c r="HR574" s="390"/>
      <c r="HS574" s="390"/>
      <c r="HT574" s="390"/>
      <c r="HU574" s="390"/>
      <c r="HV574" s="390"/>
      <c r="HW574" s="390"/>
      <c r="HX574" s="390"/>
      <c r="HY574" s="390"/>
      <c r="HZ574" s="390"/>
      <c r="IA574" s="390"/>
      <c r="IB574" s="390"/>
      <c r="IC574" s="390"/>
      <c r="ID574" s="390"/>
      <c r="IE574" s="390"/>
      <c r="IF574" s="390"/>
      <c r="IG574" s="390"/>
      <c r="IH574" s="390"/>
      <c r="II574" s="390"/>
      <c r="IJ574" s="390"/>
      <c r="IK574" s="390"/>
      <c r="IL574" s="390"/>
      <c r="IM574" s="390"/>
      <c r="IN574" s="390"/>
      <c r="IO574" s="390"/>
      <c r="IP574" s="390"/>
      <c r="IQ574" s="390"/>
      <c r="IR574" s="390"/>
      <c r="IS574" s="390"/>
      <c r="IT574" s="390"/>
      <c r="IU574" s="390"/>
      <c r="IV574" s="390"/>
    </row>
    <row r="575" spans="1:256" x14ac:dyDescent="0.2">
      <c r="A575" s="423"/>
      <c r="B575" s="398"/>
      <c r="C575" s="399"/>
      <c r="D575" s="398"/>
      <c r="E575" s="433">
        <f t="shared" si="45"/>
        <v>0</v>
      </c>
      <c r="F575" s="436"/>
      <c r="G575" s="439">
        <f t="shared" si="46"/>
        <v>0</v>
      </c>
      <c r="H575" s="454"/>
      <c r="I575" s="390"/>
      <c r="J575" s="390"/>
      <c r="K575" s="390"/>
      <c r="L575" s="390"/>
      <c r="M575" s="390"/>
      <c r="N575" s="390"/>
      <c r="O575" s="390"/>
      <c r="P575" s="390"/>
      <c r="Q575" s="390"/>
      <c r="R575" s="390"/>
      <c r="S575" s="390"/>
      <c r="T575" s="390"/>
      <c r="U575" s="390"/>
      <c r="V575" s="390"/>
      <c r="W575" s="390"/>
      <c r="X575" s="390"/>
      <c r="Y575" s="390"/>
      <c r="Z575" s="390"/>
      <c r="AA575" s="390"/>
      <c r="AB575" s="390"/>
      <c r="AC575" s="390"/>
      <c r="AD575" s="390"/>
      <c r="AE575" s="390"/>
      <c r="AF575" s="390"/>
      <c r="AG575" s="390"/>
      <c r="AH575" s="390"/>
      <c r="AI575" s="390"/>
      <c r="AJ575" s="390"/>
      <c r="AK575" s="390"/>
      <c r="AL575" s="390"/>
      <c r="AM575" s="390"/>
      <c r="AN575" s="390"/>
      <c r="AO575" s="390"/>
      <c r="AP575" s="390"/>
      <c r="AQ575" s="390"/>
      <c r="AR575" s="390"/>
      <c r="AS575" s="390"/>
      <c r="AT575" s="390"/>
      <c r="AU575" s="390"/>
      <c r="AV575" s="390"/>
      <c r="AW575" s="390"/>
      <c r="AX575" s="390"/>
      <c r="AY575" s="390"/>
      <c r="AZ575" s="390"/>
      <c r="BA575" s="390"/>
      <c r="BB575" s="390"/>
      <c r="BC575" s="390"/>
      <c r="BD575" s="390"/>
      <c r="BE575" s="390"/>
      <c r="BF575" s="390"/>
      <c r="BG575" s="390"/>
      <c r="BH575" s="390"/>
      <c r="BI575" s="390"/>
      <c r="BJ575" s="390"/>
      <c r="BK575" s="390"/>
      <c r="BL575" s="390"/>
      <c r="BM575" s="390"/>
      <c r="BN575" s="390"/>
      <c r="BO575" s="390"/>
      <c r="BP575" s="390"/>
      <c r="BQ575" s="390"/>
      <c r="BR575" s="390"/>
      <c r="BS575" s="390"/>
      <c r="BT575" s="390"/>
      <c r="BU575" s="390"/>
      <c r="BV575" s="390"/>
      <c r="BW575" s="390"/>
      <c r="BX575" s="390"/>
      <c r="BY575" s="390"/>
      <c r="BZ575" s="390"/>
      <c r="CA575" s="390"/>
      <c r="CB575" s="390"/>
      <c r="CC575" s="390"/>
      <c r="CD575" s="390"/>
      <c r="CE575" s="390"/>
      <c r="CF575" s="390"/>
      <c r="CG575" s="390"/>
      <c r="CH575" s="390"/>
      <c r="CI575" s="390"/>
      <c r="CJ575" s="390"/>
      <c r="CK575" s="390"/>
      <c r="CL575" s="390"/>
      <c r="CM575" s="390"/>
      <c r="CN575" s="390"/>
      <c r="CO575" s="390"/>
      <c r="CP575" s="390"/>
      <c r="CQ575" s="390"/>
      <c r="CR575" s="390"/>
      <c r="CS575" s="390"/>
      <c r="CT575" s="390"/>
      <c r="CU575" s="390"/>
      <c r="CV575" s="390"/>
      <c r="CW575" s="390"/>
      <c r="CX575" s="390"/>
      <c r="CY575" s="390"/>
      <c r="CZ575" s="390"/>
      <c r="DA575" s="390"/>
      <c r="DB575" s="390"/>
      <c r="DC575" s="390"/>
      <c r="DD575" s="390"/>
      <c r="DE575" s="390"/>
      <c r="DF575" s="390"/>
      <c r="DG575" s="390"/>
      <c r="DH575" s="390"/>
      <c r="DI575" s="390"/>
      <c r="DJ575" s="390"/>
      <c r="DK575" s="390"/>
      <c r="DL575" s="390"/>
      <c r="DM575" s="390"/>
      <c r="DN575" s="390"/>
      <c r="DO575" s="390"/>
      <c r="DP575" s="390"/>
      <c r="DQ575" s="390"/>
      <c r="DR575" s="390"/>
      <c r="DS575" s="390"/>
      <c r="DT575" s="390"/>
      <c r="DU575" s="390"/>
      <c r="DV575" s="390"/>
      <c r="DW575" s="390"/>
      <c r="DX575" s="390"/>
      <c r="DY575" s="390"/>
      <c r="DZ575" s="390"/>
      <c r="EA575" s="390"/>
      <c r="EB575" s="390"/>
      <c r="EC575" s="390"/>
      <c r="ED575" s="390"/>
      <c r="EE575" s="390"/>
      <c r="EF575" s="390"/>
      <c r="EG575" s="390"/>
      <c r="EH575" s="390"/>
      <c r="EI575" s="390"/>
      <c r="EJ575" s="390"/>
      <c r="EK575" s="390"/>
      <c r="EL575" s="390"/>
      <c r="EM575" s="390"/>
      <c r="EN575" s="390"/>
      <c r="EO575" s="390"/>
      <c r="EP575" s="390"/>
      <c r="EQ575" s="390"/>
      <c r="ER575" s="390"/>
      <c r="ES575" s="390"/>
      <c r="ET575" s="390"/>
      <c r="EU575" s="390"/>
      <c r="EV575" s="390"/>
      <c r="EW575" s="390"/>
      <c r="EX575" s="390"/>
      <c r="EY575" s="390"/>
      <c r="EZ575" s="390"/>
      <c r="FA575" s="390"/>
      <c r="FB575" s="390"/>
      <c r="FC575" s="390"/>
      <c r="FD575" s="390"/>
      <c r="FE575" s="390"/>
      <c r="FF575" s="390"/>
      <c r="FG575" s="390"/>
      <c r="FH575" s="390"/>
      <c r="FI575" s="390"/>
      <c r="FJ575" s="390"/>
      <c r="FK575" s="390"/>
      <c r="FL575" s="390"/>
      <c r="FM575" s="390"/>
      <c r="FN575" s="390"/>
      <c r="FO575" s="390"/>
      <c r="FP575" s="390"/>
      <c r="FQ575" s="390"/>
      <c r="FR575" s="390"/>
      <c r="FS575" s="390"/>
      <c r="FT575" s="390"/>
      <c r="FU575" s="390"/>
      <c r="FV575" s="390"/>
      <c r="FW575" s="390"/>
      <c r="FX575" s="390"/>
      <c r="FY575" s="390"/>
      <c r="FZ575" s="390"/>
      <c r="GA575" s="390"/>
      <c r="GB575" s="390"/>
      <c r="GC575" s="390"/>
      <c r="GD575" s="390"/>
      <c r="GE575" s="390"/>
      <c r="GF575" s="390"/>
      <c r="GG575" s="390"/>
      <c r="GH575" s="390"/>
      <c r="GI575" s="390"/>
      <c r="GJ575" s="390"/>
      <c r="GK575" s="390"/>
      <c r="GL575" s="390"/>
      <c r="GM575" s="390"/>
      <c r="GN575" s="390"/>
      <c r="GO575" s="390"/>
      <c r="GP575" s="390"/>
      <c r="GQ575" s="390"/>
      <c r="GR575" s="390"/>
      <c r="GS575" s="390"/>
      <c r="GT575" s="390"/>
      <c r="GU575" s="390"/>
      <c r="GV575" s="390"/>
      <c r="GW575" s="390"/>
      <c r="GX575" s="390"/>
      <c r="GY575" s="390"/>
      <c r="GZ575" s="390"/>
      <c r="HA575" s="390"/>
      <c r="HB575" s="390"/>
      <c r="HC575" s="390"/>
      <c r="HD575" s="390"/>
      <c r="HE575" s="390"/>
      <c r="HF575" s="390"/>
      <c r="HG575" s="390"/>
      <c r="HH575" s="390"/>
      <c r="HI575" s="390"/>
      <c r="HJ575" s="390"/>
      <c r="HK575" s="390"/>
      <c r="HL575" s="390"/>
      <c r="HM575" s="390"/>
      <c r="HN575" s="390"/>
      <c r="HO575" s="390"/>
      <c r="HP575" s="390"/>
      <c r="HQ575" s="390"/>
      <c r="HR575" s="390"/>
      <c r="HS575" s="390"/>
      <c r="HT575" s="390"/>
      <c r="HU575" s="390"/>
      <c r="HV575" s="390"/>
      <c r="HW575" s="390"/>
      <c r="HX575" s="390"/>
      <c r="HY575" s="390"/>
      <c r="HZ575" s="390"/>
      <c r="IA575" s="390"/>
      <c r="IB575" s="390"/>
      <c r="IC575" s="390"/>
      <c r="ID575" s="390"/>
      <c r="IE575" s="390"/>
      <c r="IF575" s="390"/>
      <c r="IG575" s="390"/>
      <c r="IH575" s="390"/>
      <c r="II575" s="390"/>
      <c r="IJ575" s="390"/>
      <c r="IK575" s="390"/>
      <c r="IL575" s="390"/>
      <c r="IM575" s="390"/>
      <c r="IN575" s="390"/>
      <c r="IO575" s="390"/>
      <c r="IP575" s="390"/>
      <c r="IQ575" s="390"/>
      <c r="IR575" s="390"/>
      <c r="IS575" s="390"/>
      <c r="IT575" s="390"/>
      <c r="IU575" s="390"/>
      <c r="IV575" s="390"/>
    </row>
    <row r="576" spans="1:256" x14ac:dyDescent="0.2">
      <c r="A576" s="423"/>
      <c r="B576" s="398"/>
      <c r="C576" s="399"/>
      <c r="D576" s="398"/>
      <c r="E576" s="433">
        <f t="shared" si="45"/>
        <v>0</v>
      </c>
      <c r="F576" s="436"/>
      <c r="G576" s="439">
        <f>E576-F576</f>
        <v>0</v>
      </c>
      <c r="H576" s="454"/>
      <c r="I576" s="390"/>
      <c r="J576" s="390"/>
      <c r="K576" s="390"/>
      <c r="L576" s="390"/>
      <c r="M576" s="390"/>
      <c r="N576" s="390"/>
      <c r="O576" s="390"/>
      <c r="P576" s="390"/>
      <c r="Q576" s="390"/>
      <c r="R576" s="390"/>
      <c r="S576" s="390"/>
      <c r="T576" s="390"/>
      <c r="U576" s="390"/>
      <c r="V576" s="390"/>
      <c r="W576" s="390"/>
      <c r="X576" s="390"/>
      <c r="Y576" s="390"/>
      <c r="Z576" s="390"/>
      <c r="AA576" s="390"/>
      <c r="AB576" s="390"/>
      <c r="AC576" s="390"/>
      <c r="AD576" s="390"/>
      <c r="AE576" s="390"/>
      <c r="AF576" s="390"/>
      <c r="AG576" s="390"/>
      <c r="AH576" s="390"/>
      <c r="AI576" s="390"/>
      <c r="AJ576" s="390"/>
      <c r="AK576" s="390"/>
      <c r="AL576" s="390"/>
      <c r="AM576" s="390"/>
      <c r="AN576" s="390"/>
      <c r="AO576" s="390"/>
      <c r="AP576" s="390"/>
      <c r="AQ576" s="390"/>
      <c r="AR576" s="390"/>
      <c r="AS576" s="390"/>
      <c r="AT576" s="390"/>
      <c r="AU576" s="390"/>
      <c r="AV576" s="390"/>
      <c r="AW576" s="390"/>
      <c r="AX576" s="390"/>
      <c r="AY576" s="390"/>
      <c r="AZ576" s="390"/>
      <c r="BA576" s="390"/>
      <c r="BB576" s="390"/>
      <c r="BC576" s="390"/>
      <c r="BD576" s="390"/>
      <c r="BE576" s="390"/>
      <c r="BF576" s="390"/>
      <c r="BG576" s="390"/>
      <c r="BH576" s="390"/>
      <c r="BI576" s="390"/>
      <c r="BJ576" s="390"/>
      <c r="BK576" s="390"/>
      <c r="BL576" s="390"/>
      <c r="BM576" s="390"/>
      <c r="BN576" s="390"/>
      <c r="BO576" s="390"/>
      <c r="BP576" s="390"/>
      <c r="BQ576" s="390"/>
      <c r="BR576" s="390"/>
      <c r="BS576" s="390"/>
      <c r="BT576" s="390"/>
      <c r="BU576" s="390"/>
      <c r="BV576" s="390"/>
      <c r="BW576" s="390"/>
      <c r="BX576" s="390"/>
      <c r="BY576" s="390"/>
      <c r="BZ576" s="390"/>
      <c r="CA576" s="390"/>
      <c r="CB576" s="390"/>
      <c r="CC576" s="390"/>
      <c r="CD576" s="390"/>
      <c r="CE576" s="390"/>
      <c r="CF576" s="390"/>
      <c r="CG576" s="390"/>
      <c r="CH576" s="390"/>
      <c r="CI576" s="390"/>
      <c r="CJ576" s="390"/>
      <c r="CK576" s="390"/>
      <c r="CL576" s="390"/>
      <c r="CM576" s="390"/>
      <c r="CN576" s="390"/>
      <c r="CO576" s="390"/>
      <c r="CP576" s="390"/>
      <c r="CQ576" s="390"/>
      <c r="CR576" s="390"/>
      <c r="CS576" s="390"/>
      <c r="CT576" s="390"/>
      <c r="CU576" s="390"/>
      <c r="CV576" s="390"/>
      <c r="CW576" s="390"/>
      <c r="CX576" s="390"/>
      <c r="CY576" s="390"/>
      <c r="CZ576" s="390"/>
      <c r="DA576" s="390"/>
      <c r="DB576" s="390"/>
      <c r="DC576" s="390"/>
      <c r="DD576" s="390"/>
      <c r="DE576" s="390"/>
      <c r="DF576" s="390"/>
      <c r="DG576" s="390"/>
      <c r="DH576" s="390"/>
      <c r="DI576" s="390"/>
      <c r="DJ576" s="390"/>
      <c r="DK576" s="390"/>
      <c r="DL576" s="390"/>
      <c r="DM576" s="390"/>
      <c r="DN576" s="390"/>
      <c r="DO576" s="390"/>
      <c r="DP576" s="390"/>
      <c r="DQ576" s="390"/>
      <c r="DR576" s="390"/>
      <c r="DS576" s="390"/>
      <c r="DT576" s="390"/>
      <c r="DU576" s="390"/>
      <c r="DV576" s="390"/>
      <c r="DW576" s="390"/>
      <c r="DX576" s="390"/>
      <c r="DY576" s="390"/>
      <c r="DZ576" s="390"/>
      <c r="EA576" s="390"/>
      <c r="EB576" s="390"/>
      <c r="EC576" s="390"/>
      <c r="ED576" s="390"/>
      <c r="EE576" s="390"/>
      <c r="EF576" s="390"/>
      <c r="EG576" s="390"/>
      <c r="EH576" s="390"/>
      <c r="EI576" s="390"/>
      <c r="EJ576" s="390"/>
      <c r="EK576" s="390"/>
      <c r="EL576" s="390"/>
      <c r="EM576" s="390"/>
      <c r="EN576" s="390"/>
      <c r="EO576" s="390"/>
      <c r="EP576" s="390"/>
      <c r="EQ576" s="390"/>
      <c r="ER576" s="390"/>
      <c r="ES576" s="390"/>
      <c r="ET576" s="390"/>
      <c r="EU576" s="390"/>
      <c r="EV576" s="390"/>
      <c r="EW576" s="390"/>
      <c r="EX576" s="390"/>
      <c r="EY576" s="390"/>
      <c r="EZ576" s="390"/>
      <c r="FA576" s="390"/>
      <c r="FB576" s="390"/>
      <c r="FC576" s="390"/>
      <c r="FD576" s="390"/>
      <c r="FE576" s="390"/>
      <c r="FF576" s="390"/>
      <c r="FG576" s="390"/>
      <c r="FH576" s="390"/>
      <c r="FI576" s="390"/>
      <c r="FJ576" s="390"/>
      <c r="FK576" s="390"/>
      <c r="FL576" s="390"/>
      <c r="FM576" s="390"/>
      <c r="FN576" s="390"/>
      <c r="FO576" s="390"/>
      <c r="FP576" s="390"/>
      <c r="FQ576" s="390"/>
      <c r="FR576" s="390"/>
      <c r="FS576" s="390"/>
      <c r="FT576" s="390"/>
      <c r="FU576" s="390"/>
      <c r="FV576" s="390"/>
      <c r="FW576" s="390"/>
      <c r="FX576" s="390"/>
      <c r="FY576" s="390"/>
      <c r="FZ576" s="390"/>
      <c r="GA576" s="390"/>
      <c r="GB576" s="390"/>
      <c r="GC576" s="390"/>
      <c r="GD576" s="390"/>
      <c r="GE576" s="390"/>
      <c r="GF576" s="390"/>
      <c r="GG576" s="390"/>
      <c r="GH576" s="390"/>
      <c r="GI576" s="390"/>
      <c r="GJ576" s="390"/>
      <c r="GK576" s="390"/>
      <c r="GL576" s="390"/>
      <c r="GM576" s="390"/>
      <c r="GN576" s="390"/>
      <c r="GO576" s="390"/>
      <c r="GP576" s="390"/>
      <c r="GQ576" s="390"/>
      <c r="GR576" s="390"/>
      <c r="GS576" s="390"/>
      <c r="GT576" s="390"/>
      <c r="GU576" s="390"/>
      <c r="GV576" s="390"/>
      <c r="GW576" s="390"/>
      <c r="GX576" s="390"/>
      <c r="GY576" s="390"/>
      <c r="GZ576" s="390"/>
      <c r="HA576" s="390"/>
      <c r="HB576" s="390"/>
      <c r="HC576" s="390"/>
      <c r="HD576" s="390"/>
      <c r="HE576" s="390"/>
      <c r="HF576" s="390"/>
      <c r="HG576" s="390"/>
      <c r="HH576" s="390"/>
      <c r="HI576" s="390"/>
      <c r="HJ576" s="390"/>
      <c r="HK576" s="390"/>
      <c r="HL576" s="390"/>
      <c r="HM576" s="390"/>
      <c r="HN576" s="390"/>
      <c r="HO576" s="390"/>
      <c r="HP576" s="390"/>
      <c r="HQ576" s="390"/>
      <c r="HR576" s="390"/>
      <c r="HS576" s="390"/>
      <c r="HT576" s="390"/>
      <c r="HU576" s="390"/>
      <c r="HV576" s="390"/>
      <c r="HW576" s="390"/>
      <c r="HX576" s="390"/>
      <c r="HY576" s="390"/>
      <c r="HZ576" s="390"/>
      <c r="IA576" s="390"/>
      <c r="IB576" s="390"/>
      <c r="IC576" s="390"/>
      <c r="ID576" s="390"/>
      <c r="IE576" s="390"/>
      <c r="IF576" s="390"/>
      <c r="IG576" s="390"/>
      <c r="IH576" s="390"/>
      <c r="II576" s="390"/>
      <c r="IJ576" s="390"/>
      <c r="IK576" s="390"/>
      <c r="IL576" s="390"/>
      <c r="IM576" s="390"/>
      <c r="IN576" s="390"/>
      <c r="IO576" s="390"/>
      <c r="IP576" s="390"/>
      <c r="IQ576" s="390"/>
      <c r="IR576" s="390"/>
      <c r="IS576" s="390"/>
      <c r="IT576" s="390"/>
      <c r="IU576" s="390"/>
      <c r="IV576" s="390"/>
    </row>
    <row r="577" spans="1:256" x14ac:dyDescent="0.2">
      <c r="A577" s="423"/>
      <c r="B577" s="398"/>
      <c r="C577" s="399"/>
      <c r="D577" s="398"/>
      <c r="E577" s="433">
        <f t="shared" si="45"/>
        <v>0</v>
      </c>
      <c r="F577" s="436"/>
      <c r="G577" s="439">
        <f t="shared" si="46"/>
        <v>0</v>
      </c>
      <c r="H577" s="454"/>
      <c r="I577" s="390"/>
      <c r="J577" s="390"/>
      <c r="K577" s="390"/>
      <c r="L577" s="390"/>
      <c r="M577" s="390"/>
      <c r="N577" s="390"/>
      <c r="O577" s="390"/>
      <c r="P577" s="390"/>
      <c r="Q577" s="390"/>
      <c r="R577" s="390"/>
      <c r="S577" s="390"/>
      <c r="T577" s="390"/>
      <c r="U577" s="390"/>
      <c r="V577" s="390"/>
      <c r="W577" s="390"/>
      <c r="X577" s="390"/>
      <c r="Y577" s="390"/>
      <c r="Z577" s="390"/>
      <c r="AA577" s="390"/>
      <c r="AB577" s="390"/>
      <c r="AC577" s="390"/>
      <c r="AD577" s="390"/>
      <c r="AE577" s="390"/>
      <c r="AF577" s="390"/>
      <c r="AG577" s="390"/>
      <c r="AH577" s="390"/>
      <c r="AI577" s="390"/>
      <c r="AJ577" s="390"/>
      <c r="AK577" s="390"/>
      <c r="AL577" s="390"/>
      <c r="AM577" s="390"/>
      <c r="AN577" s="390"/>
      <c r="AO577" s="390"/>
      <c r="AP577" s="390"/>
      <c r="AQ577" s="390"/>
      <c r="AR577" s="390"/>
      <c r="AS577" s="390"/>
      <c r="AT577" s="390"/>
      <c r="AU577" s="390"/>
      <c r="AV577" s="390"/>
      <c r="AW577" s="390"/>
      <c r="AX577" s="390"/>
      <c r="AY577" s="390"/>
      <c r="AZ577" s="390"/>
      <c r="BA577" s="390"/>
      <c r="BB577" s="390"/>
      <c r="BC577" s="390"/>
      <c r="BD577" s="390"/>
      <c r="BE577" s="390"/>
      <c r="BF577" s="390"/>
      <c r="BG577" s="390"/>
      <c r="BH577" s="390"/>
      <c r="BI577" s="390"/>
      <c r="BJ577" s="390"/>
      <c r="BK577" s="390"/>
      <c r="BL577" s="390"/>
      <c r="BM577" s="390"/>
      <c r="BN577" s="390"/>
      <c r="BO577" s="390"/>
      <c r="BP577" s="390"/>
      <c r="BQ577" s="390"/>
      <c r="BR577" s="390"/>
      <c r="BS577" s="390"/>
      <c r="BT577" s="390"/>
      <c r="BU577" s="390"/>
      <c r="BV577" s="390"/>
      <c r="BW577" s="390"/>
      <c r="BX577" s="390"/>
      <c r="BY577" s="390"/>
      <c r="BZ577" s="390"/>
      <c r="CA577" s="390"/>
      <c r="CB577" s="390"/>
      <c r="CC577" s="390"/>
      <c r="CD577" s="390"/>
      <c r="CE577" s="390"/>
      <c r="CF577" s="390"/>
      <c r="CG577" s="390"/>
      <c r="CH577" s="390"/>
      <c r="CI577" s="390"/>
      <c r="CJ577" s="390"/>
      <c r="CK577" s="390"/>
      <c r="CL577" s="390"/>
      <c r="CM577" s="390"/>
      <c r="CN577" s="390"/>
      <c r="CO577" s="390"/>
      <c r="CP577" s="390"/>
      <c r="CQ577" s="390"/>
      <c r="CR577" s="390"/>
      <c r="CS577" s="390"/>
      <c r="CT577" s="390"/>
      <c r="CU577" s="390"/>
      <c r="CV577" s="390"/>
      <c r="CW577" s="390"/>
      <c r="CX577" s="390"/>
      <c r="CY577" s="390"/>
      <c r="CZ577" s="390"/>
      <c r="DA577" s="390"/>
      <c r="DB577" s="390"/>
      <c r="DC577" s="390"/>
      <c r="DD577" s="390"/>
      <c r="DE577" s="390"/>
      <c r="DF577" s="390"/>
      <c r="DG577" s="390"/>
      <c r="DH577" s="390"/>
      <c r="DI577" s="390"/>
      <c r="DJ577" s="390"/>
      <c r="DK577" s="390"/>
      <c r="DL577" s="390"/>
      <c r="DM577" s="390"/>
      <c r="DN577" s="390"/>
      <c r="DO577" s="390"/>
      <c r="DP577" s="390"/>
      <c r="DQ577" s="390"/>
      <c r="DR577" s="390"/>
      <c r="DS577" s="390"/>
      <c r="DT577" s="390"/>
      <c r="DU577" s="390"/>
      <c r="DV577" s="390"/>
      <c r="DW577" s="390"/>
      <c r="DX577" s="390"/>
      <c r="DY577" s="390"/>
      <c r="DZ577" s="390"/>
      <c r="EA577" s="390"/>
      <c r="EB577" s="390"/>
      <c r="EC577" s="390"/>
      <c r="ED577" s="390"/>
      <c r="EE577" s="390"/>
      <c r="EF577" s="390"/>
      <c r="EG577" s="390"/>
      <c r="EH577" s="390"/>
      <c r="EI577" s="390"/>
      <c r="EJ577" s="390"/>
      <c r="EK577" s="390"/>
      <c r="EL577" s="390"/>
      <c r="EM577" s="390"/>
      <c r="EN577" s="390"/>
      <c r="EO577" s="390"/>
      <c r="EP577" s="390"/>
      <c r="EQ577" s="390"/>
      <c r="ER577" s="390"/>
      <c r="ES577" s="390"/>
      <c r="ET577" s="390"/>
      <c r="EU577" s="390"/>
      <c r="EV577" s="390"/>
      <c r="EW577" s="390"/>
      <c r="EX577" s="390"/>
      <c r="EY577" s="390"/>
      <c r="EZ577" s="390"/>
      <c r="FA577" s="390"/>
      <c r="FB577" s="390"/>
      <c r="FC577" s="390"/>
      <c r="FD577" s="390"/>
      <c r="FE577" s="390"/>
      <c r="FF577" s="390"/>
      <c r="FG577" s="390"/>
      <c r="FH577" s="390"/>
      <c r="FI577" s="390"/>
      <c r="FJ577" s="390"/>
      <c r="FK577" s="390"/>
      <c r="FL577" s="390"/>
      <c r="FM577" s="390"/>
      <c r="FN577" s="390"/>
      <c r="FO577" s="390"/>
      <c r="FP577" s="390"/>
      <c r="FQ577" s="390"/>
      <c r="FR577" s="390"/>
      <c r="FS577" s="390"/>
      <c r="FT577" s="390"/>
      <c r="FU577" s="390"/>
      <c r="FV577" s="390"/>
      <c r="FW577" s="390"/>
      <c r="FX577" s="390"/>
      <c r="FY577" s="390"/>
      <c r="FZ577" s="390"/>
      <c r="GA577" s="390"/>
      <c r="GB577" s="390"/>
      <c r="GC577" s="390"/>
      <c r="GD577" s="390"/>
      <c r="GE577" s="390"/>
      <c r="GF577" s="390"/>
      <c r="GG577" s="390"/>
      <c r="GH577" s="390"/>
      <c r="GI577" s="390"/>
      <c r="GJ577" s="390"/>
      <c r="GK577" s="390"/>
      <c r="GL577" s="390"/>
      <c r="GM577" s="390"/>
      <c r="GN577" s="390"/>
      <c r="GO577" s="390"/>
      <c r="GP577" s="390"/>
      <c r="GQ577" s="390"/>
      <c r="GR577" s="390"/>
      <c r="GS577" s="390"/>
      <c r="GT577" s="390"/>
      <c r="GU577" s="390"/>
      <c r="GV577" s="390"/>
      <c r="GW577" s="390"/>
      <c r="GX577" s="390"/>
      <c r="GY577" s="390"/>
      <c r="GZ577" s="390"/>
      <c r="HA577" s="390"/>
      <c r="HB577" s="390"/>
      <c r="HC577" s="390"/>
      <c r="HD577" s="390"/>
      <c r="HE577" s="390"/>
      <c r="HF577" s="390"/>
      <c r="HG577" s="390"/>
      <c r="HH577" s="390"/>
      <c r="HI577" s="390"/>
      <c r="HJ577" s="390"/>
      <c r="HK577" s="390"/>
      <c r="HL577" s="390"/>
      <c r="HM577" s="390"/>
      <c r="HN577" s="390"/>
      <c r="HO577" s="390"/>
      <c r="HP577" s="390"/>
      <c r="HQ577" s="390"/>
      <c r="HR577" s="390"/>
      <c r="HS577" s="390"/>
      <c r="HT577" s="390"/>
      <c r="HU577" s="390"/>
      <c r="HV577" s="390"/>
      <c r="HW577" s="390"/>
      <c r="HX577" s="390"/>
      <c r="HY577" s="390"/>
      <c r="HZ577" s="390"/>
      <c r="IA577" s="390"/>
      <c r="IB577" s="390"/>
      <c r="IC577" s="390"/>
      <c r="ID577" s="390"/>
      <c r="IE577" s="390"/>
      <c r="IF577" s="390"/>
      <c r="IG577" s="390"/>
      <c r="IH577" s="390"/>
      <c r="II577" s="390"/>
      <c r="IJ577" s="390"/>
      <c r="IK577" s="390"/>
      <c r="IL577" s="390"/>
      <c r="IM577" s="390"/>
      <c r="IN577" s="390"/>
      <c r="IO577" s="390"/>
      <c r="IP577" s="390"/>
      <c r="IQ577" s="390"/>
      <c r="IR577" s="390"/>
      <c r="IS577" s="390"/>
      <c r="IT577" s="390"/>
      <c r="IU577" s="390"/>
      <c r="IV577" s="390"/>
    </row>
    <row r="578" spans="1:256" x14ac:dyDescent="0.2">
      <c r="A578" s="423"/>
      <c r="B578" s="398"/>
      <c r="C578" s="399"/>
      <c r="D578" s="398"/>
      <c r="E578" s="433">
        <f t="shared" si="45"/>
        <v>0</v>
      </c>
      <c r="F578" s="436"/>
      <c r="G578" s="439">
        <f t="shared" si="46"/>
        <v>0</v>
      </c>
      <c r="H578" s="454"/>
      <c r="I578" s="390"/>
      <c r="J578" s="390"/>
      <c r="K578" s="390"/>
      <c r="L578" s="390"/>
      <c r="M578" s="390"/>
      <c r="N578" s="390"/>
      <c r="O578" s="390"/>
      <c r="P578" s="390"/>
      <c r="Q578" s="390"/>
      <c r="R578" s="390"/>
      <c r="S578" s="390"/>
      <c r="T578" s="390"/>
      <c r="U578" s="390"/>
      <c r="V578" s="390"/>
      <c r="W578" s="390"/>
      <c r="X578" s="390"/>
      <c r="Y578" s="390"/>
      <c r="Z578" s="390"/>
      <c r="AA578" s="390"/>
      <c r="AB578" s="390"/>
      <c r="AC578" s="390"/>
      <c r="AD578" s="390"/>
      <c r="AE578" s="390"/>
      <c r="AF578" s="390"/>
      <c r="AG578" s="390"/>
      <c r="AH578" s="390"/>
      <c r="AI578" s="390"/>
      <c r="AJ578" s="390"/>
      <c r="AK578" s="390"/>
      <c r="AL578" s="390"/>
      <c r="AM578" s="390"/>
      <c r="AN578" s="390"/>
      <c r="AO578" s="390"/>
      <c r="AP578" s="390"/>
      <c r="AQ578" s="390"/>
      <c r="AR578" s="390"/>
      <c r="AS578" s="390"/>
      <c r="AT578" s="390"/>
      <c r="AU578" s="390"/>
      <c r="AV578" s="390"/>
      <c r="AW578" s="390"/>
      <c r="AX578" s="390"/>
      <c r="AY578" s="390"/>
      <c r="AZ578" s="390"/>
      <c r="BA578" s="390"/>
      <c r="BB578" s="390"/>
      <c r="BC578" s="390"/>
      <c r="BD578" s="390"/>
      <c r="BE578" s="390"/>
      <c r="BF578" s="390"/>
      <c r="BG578" s="390"/>
      <c r="BH578" s="390"/>
      <c r="BI578" s="390"/>
      <c r="BJ578" s="390"/>
      <c r="BK578" s="390"/>
      <c r="BL578" s="390"/>
      <c r="BM578" s="390"/>
      <c r="BN578" s="390"/>
      <c r="BO578" s="390"/>
      <c r="BP578" s="390"/>
      <c r="BQ578" s="390"/>
      <c r="BR578" s="390"/>
      <c r="BS578" s="390"/>
      <c r="BT578" s="390"/>
      <c r="BU578" s="390"/>
      <c r="BV578" s="390"/>
      <c r="BW578" s="390"/>
      <c r="BX578" s="390"/>
      <c r="BY578" s="390"/>
      <c r="BZ578" s="390"/>
      <c r="CA578" s="390"/>
      <c r="CB578" s="390"/>
      <c r="CC578" s="390"/>
      <c r="CD578" s="390"/>
      <c r="CE578" s="390"/>
      <c r="CF578" s="390"/>
      <c r="CG578" s="390"/>
      <c r="CH578" s="390"/>
      <c r="CI578" s="390"/>
      <c r="CJ578" s="390"/>
      <c r="CK578" s="390"/>
      <c r="CL578" s="390"/>
      <c r="CM578" s="390"/>
      <c r="CN578" s="390"/>
      <c r="CO578" s="390"/>
      <c r="CP578" s="390"/>
      <c r="CQ578" s="390"/>
      <c r="CR578" s="390"/>
      <c r="CS578" s="390"/>
      <c r="CT578" s="390"/>
      <c r="CU578" s="390"/>
      <c r="CV578" s="390"/>
      <c r="CW578" s="390"/>
      <c r="CX578" s="390"/>
      <c r="CY578" s="390"/>
      <c r="CZ578" s="390"/>
      <c r="DA578" s="390"/>
      <c r="DB578" s="390"/>
      <c r="DC578" s="390"/>
      <c r="DD578" s="390"/>
      <c r="DE578" s="390"/>
      <c r="DF578" s="390"/>
      <c r="DG578" s="390"/>
      <c r="DH578" s="390"/>
      <c r="DI578" s="390"/>
      <c r="DJ578" s="390"/>
      <c r="DK578" s="390"/>
      <c r="DL578" s="390"/>
      <c r="DM578" s="390"/>
      <c r="DN578" s="390"/>
      <c r="DO578" s="390"/>
      <c r="DP578" s="390"/>
      <c r="DQ578" s="390"/>
      <c r="DR578" s="390"/>
      <c r="DS578" s="390"/>
      <c r="DT578" s="390"/>
      <c r="DU578" s="390"/>
      <c r="DV578" s="390"/>
      <c r="DW578" s="390"/>
      <c r="DX578" s="390"/>
      <c r="DY578" s="390"/>
      <c r="DZ578" s="390"/>
      <c r="EA578" s="390"/>
      <c r="EB578" s="390"/>
      <c r="EC578" s="390"/>
      <c r="ED578" s="390"/>
      <c r="EE578" s="390"/>
      <c r="EF578" s="390"/>
      <c r="EG578" s="390"/>
      <c r="EH578" s="390"/>
      <c r="EI578" s="390"/>
      <c r="EJ578" s="390"/>
      <c r="EK578" s="390"/>
      <c r="EL578" s="390"/>
      <c r="EM578" s="390"/>
      <c r="EN578" s="390"/>
      <c r="EO578" s="390"/>
      <c r="EP578" s="390"/>
      <c r="EQ578" s="390"/>
      <c r="ER578" s="390"/>
      <c r="ES578" s="390"/>
      <c r="ET578" s="390"/>
      <c r="EU578" s="390"/>
      <c r="EV578" s="390"/>
      <c r="EW578" s="390"/>
      <c r="EX578" s="390"/>
      <c r="EY578" s="390"/>
      <c r="EZ578" s="390"/>
      <c r="FA578" s="390"/>
      <c r="FB578" s="390"/>
      <c r="FC578" s="390"/>
      <c r="FD578" s="390"/>
      <c r="FE578" s="390"/>
      <c r="FF578" s="390"/>
      <c r="FG578" s="390"/>
      <c r="FH578" s="390"/>
      <c r="FI578" s="390"/>
      <c r="FJ578" s="390"/>
      <c r="FK578" s="390"/>
      <c r="FL578" s="390"/>
      <c r="FM578" s="390"/>
      <c r="FN578" s="390"/>
      <c r="FO578" s="390"/>
      <c r="FP578" s="390"/>
      <c r="FQ578" s="390"/>
      <c r="FR578" s="390"/>
      <c r="FS578" s="390"/>
      <c r="FT578" s="390"/>
      <c r="FU578" s="390"/>
      <c r="FV578" s="390"/>
      <c r="FW578" s="390"/>
      <c r="FX578" s="390"/>
      <c r="FY578" s="390"/>
      <c r="FZ578" s="390"/>
      <c r="GA578" s="390"/>
      <c r="GB578" s="390"/>
      <c r="GC578" s="390"/>
      <c r="GD578" s="390"/>
      <c r="GE578" s="390"/>
      <c r="GF578" s="390"/>
      <c r="GG578" s="390"/>
      <c r="GH578" s="390"/>
      <c r="GI578" s="390"/>
      <c r="GJ578" s="390"/>
      <c r="GK578" s="390"/>
      <c r="GL578" s="390"/>
      <c r="GM578" s="390"/>
      <c r="GN578" s="390"/>
      <c r="GO578" s="390"/>
      <c r="GP578" s="390"/>
      <c r="GQ578" s="390"/>
      <c r="GR578" s="390"/>
      <c r="GS578" s="390"/>
      <c r="GT578" s="390"/>
      <c r="GU578" s="390"/>
      <c r="GV578" s="390"/>
      <c r="GW578" s="390"/>
      <c r="GX578" s="390"/>
      <c r="GY578" s="390"/>
      <c r="GZ578" s="390"/>
      <c r="HA578" s="390"/>
      <c r="HB578" s="390"/>
      <c r="HC578" s="390"/>
      <c r="HD578" s="390"/>
      <c r="HE578" s="390"/>
      <c r="HF578" s="390"/>
      <c r="HG578" s="390"/>
      <c r="HH578" s="390"/>
      <c r="HI578" s="390"/>
      <c r="HJ578" s="390"/>
      <c r="HK578" s="390"/>
      <c r="HL578" s="390"/>
      <c r="HM578" s="390"/>
      <c r="HN578" s="390"/>
      <c r="HO578" s="390"/>
      <c r="HP578" s="390"/>
      <c r="HQ578" s="390"/>
      <c r="HR578" s="390"/>
      <c r="HS578" s="390"/>
      <c r="HT578" s="390"/>
      <c r="HU578" s="390"/>
      <c r="HV578" s="390"/>
      <c r="HW578" s="390"/>
      <c r="HX578" s="390"/>
      <c r="HY578" s="390"/>
      <c r="HZ578" s="390"/>
      <c r="IA578" s="390"/>
      <c r="IB578" s="390"/>
      <c r="IC578" s="390"/>
      <c r="ID578" s="390"/>
      <c r="IE578" s="390"/>
      <c r="IF578" s="390"/>
      <c r="IG578" s="390"/>
      <c r="IH578" s="390"/>
      <c r="II578" s="390"/>
      <c r="IJ578" s="390"/>
      <c r="IK578" s="390"/>
      <c r="IL578" s="390"/>
      <c r="IM578" s="390"/>
      <c r="IN578" s="390"/>
      <c r="IO578" s="390"/>
      <c r="IP578" s="390"/>
      <c r="IQ578" s="390"/>
      <c r="IR578" s="390"/>
      <c r="IS578" s="390"/>
      <c r="IT578" s="390"/>
      <c r="IU578" s="390"/>
      <c r="IV578" s="390"/>
    </row>
    <row r="579" spans="1:256" x14ac:dyDescent="0.2">
      <c r="A579" s="423"/>
      <c r="B579" s="398"/>
      <c r="C579" s="399"/>
      <c r="D579" s="398"/>
      <c r="E579" s="433">
        <f t="shared" si="45"/>
        <v>0</v>
      </c>
      <c r="F579" s="436"/>
      <c r="G579" s="439">
        <f t="shared" si="46"/>
        <v>0</v>
      </c>
      <c r="H579" s="454"/>
      <c r="I579" s="390"/>
      <c r="J579" s="390"/>
      <c r="K579" s="390"/>
      <c r="L579" s="390"/>
      <c r="M579" s="390"/>
      <c r="N579" s="390"/>
      <c r="O579" s="390"/>
      <c r="P579" s="390"/>
      <c r="Q579" s="390"/>
      <c r="R579" s="390"/>
      <c r="S579" s="390"/>
      <c r="T579" s="390"/>
      <c r="U579" s="390"/>
      <c r="V579" s="390"/>
      <c r="W579" s="390"/>
      <c r="X579" s="390"/>
      <c r="Y579" s="390"/>
      <c r="Z579" s="390"/>
      <c r="AA579" s="390"/>
      <c r="AB579" s="390"/>
      <c r="AC579" s="390"/>
      <c r="AD579" s="390"/>
      <c r="AE579" s="390"/>
      <c r="AF579" s="390"/>
      <c r="AG579" s="390"/>
      <c r="AH579" s="390"/>
      <c r="AI579" s="390"/>
      <c r="AJ579" s="390"/>
      <c r="AK579" s="390"/>
      <c r="AL579" s="390"/>
      <c r="AM579" s="390"/>
      <c r="AN579" s="390"/>
      <c r="AO579" s="390"/>
      <c r="AP579" s="390"/>
      <c r="AQ579" s="390"/>
      <c r="AR579" s="390"/>
      <c r="AS579" s="390"/>
      <c r="AT579" s="390"/>
      <c r="AU579" s="390"/>
      <c r="AV579" s="390"/>
      <c r="AW579" s="390"/>
      <c r="AX579" s="390"/>
      <c r="AY579" s="390"/>
      <c r="AZ579" s="390"/>
      <c r="BA579" s="390"/>
      <c r="BB579" s="390"/>
      <c r="BC579" s="390"/>
      <c r="BD579" s="390"/>
      <c r="BE579" s="390"/>
      <c r="BF579" s="390"/>
      <c r="BG579" s="390"/>
      <c r="BH579" s="390"/>
      <c r="BI579" s="390"/>
      <c r="BJ579" s="390"/>
      <c r="BK579" s="390"/>
      <c r="BL579" s="390"/>
      <c r="BM579" s="390"/>
      <c r="BN579" s="390"/>
      <c r="BO579" s="390"/>
      <c r="BP579" s="390"/>
      <c r="BQ579" s="390"/>
      <c r="BR579" s="390"/>
      <c r="BS579" s="390"/>
      <c r="BT579" s="390"/>
      <c r="BU579" s="390"/>
      <c r="BV579" s="390"/>
      <c r="BW579" s="390"/>
      <c r="BX579" s="390"/>
      <c r="BY579" s="390"/>
      <c r="BZ579" s="390"/>
      <c r="CA579" s="390"/>
      <c r="CB579" s="390"/>
      <c r="CC579" s="390"/>
      <c r="CD579" s="390"/>
      <c r="CE579" s="390"/>
      <c r="CF579" s="390"/>
      <c r="CG579" s="390"/>
      <c r="CH579" s="390"/>
      <c r="CI579" s="390"/>
      <c r="CJ579" s="390"/>
      <c r="CK579" s="390"/>
      <c r="CL579" s="390"/>
      <c r="CM579" s="390"/>
      <c r="CN579" s="390"/>
      <c r="CO579" s="390"/>
      <c r="CP579" s="390"/>
      <c r="CQ579" s="390"/>
      <c r="CR579" s="390"/>
      <c r="CS579" s="390"/>
      <c r="CT579" s="390"/>
      <c r="CU579" s="390"/>
      <c r="CV579" s="390"/>
      <c r="CW579" s="390"/>
      <c r="CX579" s="390"/>
      <c r="CY579" s="390"/>
      <c r="CZ579" s="390"/>
      <c r="DA579" s="390"/>
      <c r="DB579" s="390"/>
      <c r="DC579" s="390"/>
      <c r="DD579" s="390"/>
      <c r="DE579" s="390"/>
      <c r="DF579" s="390"/>
      <c r="DG579" s="390"/>
      <c r="DH579" s="390"/>
      <c r="DI579" s="390"/>
      <c r="DJ579" s="390"/>
      <c r="DK579" s="390"/>
      <c r="DL579" s="390"/>
      <c r="DM579" s="390"/>
      <c r="DN579" s="390"/>
      <c r="DO579" s="390"/>
      <c r="DP579" s="390"/>
      <c r="DQ579" s="390"/>
      <c r="DR579" s="390"/>
      <c r="DS579" s="390"/>
      <c r="DT579" s="390"/>
      <c r="DU579" s="390"/>
      <c r="DV579" s="390"/>
      <c r="DW579" s="390"/>
      <c r="DX579" s="390"/>
      <c r="DY579" s="390"/>
      <c r="DZ579" s="390"/>
      <c r="EA579" s="390"/>
      <c r="EB579" s="390"/>
      <c r="EC579" s="390"/>
      <c r="ED579" s="390"/>
      <c r="EE579" s="390"/>
      <c r="EF579" s="390"/>
      <c r="EG579" s="390"/>
      <c r="EH579" s="390"/>
      <c r="EI579" s="390"/>
      <c r="EJ579" s="390"/>
      <c r="EK579" s="390"/>
      <c r="EL579" s="390"/>
      <c r="EM579" s="390"/>
      <c r="EN579" s="390"/>
      <c r="EO579" s="390"/>
      <c r="EP579" s="390"/>
      <c r="EQ579" s="390"/>
      <c r="ER579" s="390"/>
      <c r="ES579" s="390"/>
      <c r="ET579" s="390"/>
      <c r="EU579" s="390"/>
      <c r="EV579" s="390"/>
      <c r="EW579" s="390"/>
      <c r="EX579" s="390"/>
      <c r="EY579" s="390"/>
      <c r="EZ579" s="390"/>
      <c r="FA579" s="390"/>
      <c r="FB579" s="390"/>
      <c r="FC579" s="390"/>
      <c r="FD579" s="390"/>
      <c r="FE579" s="390"/>
      <c r="FF579" s="390"/>
      <c r="FG579" s="390"/>
      <c r="FH579" s="390"/>
      <c r="FI579" s="390"/>
      <c r="FJ579" s="390"/>
      <c r="FK579" s="390"/>
      <c r="FL579" s="390"/>
      <c r="FM579" s="390"/>
      <c r="FN579" s="390"/>
      <c r="FO579" s="390"/>
      <c r="FP579" s="390"/>
      <c r="FQ579" s="390"/>
      <c r="FR579" s="390"/>
      <c r="FS579" s="390"/>
      <c r="FT579" s="390"/>
      <c r="FU579" s="390"/>
      <c r="FV579" s="390"/>
      <c r="FW579" s="390"/>
      <c r="FX579" s="390"/>
      <c r="FY579" s="390"/>
      <c r="FZ579" s="390"/>
      <c r="GA579" s="390"/>
      <c r="GB579" s="390"/>
      <c r="GC579" s="390"/>
      <c r="GD579" s="390"/>
      <c r="GE579" s="390"/>
      <c r="GF579" s="390"/>
      <c r="GG579" s="390"/>
      <c r="GH579" s="390"/>
      <c r="GI579" s="390"/>
      <c r="GJ579" s="390"/>
      <c r="GK579" s="390"/>
      <c r="GL579" s="390"/>
      <c r="GM579" s="390"/>
      <c r="GN579" s="390"/>
      <c r="GO579" s="390"/>
      <c r="GP579" s="390"/>
      <c r="GQ579" s="390"/>
      <c r="GR579" s="390"/>
      <c r="GS579" s="390"/>
      <c r="GT579" s="390"/>
      <c r="GU579" s="390"/>
      <c r="GV579" s="390"/>
      <c r="GW579" s="390"/>
      <c r="GX579" s="390"/>
      <c r="GY579" s="390"/>
      <c r="GZ579" s="390"/>
      <c r="HA579" s="390"/>
      <c r="HB579" s="390"/>
      <c r="HC579" s="390"/>
      <c r="HD579" s="390"/>
      <c r="HE579" s="390"/>
      <c r="HF579" s="390"/>
      <c r="HG579" s="390"/>
      <c r="HH579" s="390"/>
      <c r="HI579" s="390"/>
      <c r="HJ579" s="390"/>
      <c r="HK579" s="390"/>
      <c r="HL579" s="390"/>
      <c r="HM579" s="390"/>
      <c r="HN579" s="390"/>
      <c r="HO579" s="390"/>
      <c r="HP579" s="390"/>
      <c r="HQ579" s="390"/>
      <c r="HR579" s="390"/>
      <c r="HS579" s="390"/>
      <c r="HT579" s="390"/>
      <c r="HU579" s="390"/>
      <c r="HV579" s="390"/>
      <c r="HW579" s="390"/>
      <c r="HX579" s="390"/>
      <c r="HY579" s="390"/>
      <c r="HZ579" s="390"/>
      <c r="IA579" s="390"/>
      <c r="IB579" s="390"/>
      <c r="IC579" s="390"/>
      <c r="ID579" s="390"/>
      <c r="IE579" s="390"/>
      <c r="IF579" s="390"/>
      <c r="IG579" s="390"/>
      <c r="IH579" s="390"/>
      <c r="II579" s="390"/>
      <c r="IJ579" s="390"/>
      <c r="IK579" s="390"/>
      <c r="IL579" s="390"/>
      <c r="IM579" s="390"/>
      <c r="IN579" s="390"/>
      <c r="IO579" s="390"/>
      <c r="IP579" s="390"/>
      <c r="IQ579" s="390"/>
      <c r="IR579" s="390"/>
      <c r="IS579" s="390"/>
      <c r="IT579" s="390"/>
      <c r="IU579" s="390"/>
      <c r="IV579" s="390"/>
    </row>
    <row r="580" spans="1:256" x14ac:dyDescent="0.2">
      <c r="A580" s="423"/>
      <c r="B580" s="398"/>
      <c r="C580" s="399"/>
      <c r="D580" s="398"/>
      <c r="E580" s="434">
        <f t="shared" si="45"/>
        <v>0</v>
      </c>
      <c r="F580" s="437"/>
      <c r="G580" s="440">
        <f t="shared" si="46"/>
        <v>0</v>
      </c>
      <c r="H580" s="447"/>
      <c r="I580" s="390"/>
      <c r="J580" s="390"/>
      <c r="K580" s="390"/>
      <c r="L580" s="390"/>
      <c r="M580" s="390"/>
      <c r="N580" s="390"/>
      <c r="O580" s="390"/>
      <c r="P580" s="390"/>
      <c r="Q580" s="390"/>
      <c r="R580" s="390"/>
      <c r="S580" s="390"/>
      <c r="T580" s="390"/>
      <c r="U580" s="390"/>
      <c r="V580" s="390"/>
      <c r="W580" s="390"/>
      <c r="X580" s="390"/>
      <c r="Y580" s="390"/>
      <c r="Z580" s="390"/>
      <c r="AA580" s="390"/>
      <c r="AB580" s="390"/>
      <c r="AC580" s="390"/>
      <c r="AD580" s="390"/>
      <c r="AE580" s="390"/>
      <c r="AF580" s="390"/>
      <c r="AG580" s="390"/>
      <c r="AH580" s="390"/>
      <c r="AI580" s="390"/>
      <c r="AJ580" s="390"/>
      <c r="AK580" s="390"/>
      <c r="AL580" s="390"/>
      <c r="AM580" s="390"/>
      <c r="AN580" s="390"/>
      <c r="AO580" s="390"/>
      <c r="AP580" s="390"/>
      <c r="AQ580" s="390"/>
      <c r="AR580" s="390"/>
      <c r="AS580" s="390"/>
      <c r="AT580" s="390"/>
      <c r="AU580" s="390"/>
      <c r="AV580" s="390"/>
      <c r="AW580" s="390"/>
      <c r="AX580" s="390"/>
      <c r="AY580" s="390"/>
      <c r="AZ580" s="390"/>
      <c r="BA580" s="390"/>
      <c r="BB580" s="390"/>
      <c r="BC580" s="390"/>
      <c r="BD580" s="390"/>
      <c r="BE580" s="390"/>
      <c r="BF580" s="390"/>
      <c r="BG580" s="390"/>
      <c r="BH580" s="390"/>
      <c r="BI580" s="390"/>
      <c r="BJ580" s="390"/>
      <c r="BK580" s="390"/>
      <c r="BL580" s="390"/>
      <c r="BM580" s="390"/>
      <c r="BN580" s="390"/>
      <c r="BO580" s="390"/>
      <c r="BP580" s="390"/>
      <c r="BQ580" s="390"/>
      <c r="BR580" s="390"/>
      <c r="BS580" s="390"/>
      <c r="BT580" s="390"/>
      <c r="BU580" s="390"/>
      <c r="BV580" s="390"/>
      <c r="BW580" s="390"/>
      <c r="BX580" s="390"/>
      <c r="BY580" s="390"/>
      <c r="BZ580" s="390"/>
      <c r="CA580" s="390"/>
      <c r="CB580" s="390"/>
      <c r="CC580" s="390"/>
      <c r="CD580" s="390"/>
      <c r="CE580" s="390"/>
      <c r="CF580" s="390"/>
      <c r="CG580" s="390"/>
      <c r="CH580" s="390"/>
      <c r="CI580" s="390"/>
      <c r="CJ580" s="390"/>
      <c r="CK580" s="390"/>
      <c r="CL580" s="390"/>
      <c r="CM580" s="390"/>
      <c r="CN580" s="390"/>
      <c r="CO580" s="390"/>
      <c r="CP580" s="390"/>
      <c r="CQ580" s="390"/>
      <c r="CR580" s="390"/>
      <c r="CS580" s="390"/>
      <c r="CT580" s="390"/>
      <c r="CU580" s="390"/>
      <c r="CV580" s="390"/>
      <c r="CW580" s="390"/>
      <c r="CX580" s="390"/>
      <c r="CY580" s="390"/>
      <c r="CZ580" s="390"/>
      <c r="DA580" s="390"/>
      <c r="DB580" s="390"/>
      <c r="DC580" s="390"/>
      <c r="DD580" s="390"/>
      <c r="DE580" s="390"/>
      <c r="DF580" s="390"/>
      <c r="DG580" s="390"/>
      <c r="DH580" s="390"/>
      <c r="DI580" s="390"/>
      <c r="DJ580" s="390"/>
      <c r="DK580" s="390"/>
      <c r="DL580" s="390"/>
      <c r="DM580" s="390"/>
      <c r="DN580" s="390"/>
      <c r="DO580" s="390"/>
      <c r="DP580" s="390"/>
      <c r="DQ580" s="390"/>
      <c r="DR580" s="390"/>
      <c r="DS580" s="390"/>
      <c r="DT580" s="390"/>
      <c r="DU580" s="390"/>
      <c r="DV580" s="390"/>
      <c r="DW580" s="390"/>
      <c r="DX580" s="390"/>
      <c r="DY580" s="390"/>
      <c r="DZ580" s="390"/>
      <c r="EA580" s="390"/>
      <c r="EB580" s="390"/>
      <c r="EC580" s="390"/>
      <c r="ED580" s="390"/>
      <c r="EE580" s="390"/>
      <c r="EF580" s="390"/>
      <c r="EG580" s="390"/>
      <c r="EH580" s="390"/>
      <c r="EI580" s="390"/>
      <c r="EJ580" s="390"/>
      <c r="EK580" s="390"/>
      <c r="EL580" s="390"/>
      <c r="EM580" s="390"/>
      <c r="EN580" s="390"/>
      <c r="EO580" s="390"/>
      <c r="EP580" s="390"/>
      <c r="EQ580" s="390"/>
      <c r="ER580" s="390"/>
      <c r="ES580" s="390"/>
      <c r="ET580" s="390"/>
      <c r="EU580" s="390"/>
      <c r="EV580" s="390"/>
      <c r="EW580" s="390"/>
      <c r="EX580" s="390"/>
      <c r="EY580" s="390"/>
      <c r="EZ580" s="390"/>
      <c r="FA580" s="390"/>
      <c r="FB580" s="390"/>
      <c r="FC580" s="390"/>
      <c r="FD580" s="390"/>
      <c r="FE580" s="390"/>
      <c r="FF580" s="390"/>
      <c r="FG580" s="390"/>
      <c r="FH580" s="390"/>
      <c r="FI580" s="390"/>
      <c r="FJ580" s="390"/>
      <c r="FK580" s="390"/>
      <c r="FL580" s="390"/>
      <c r="FM580" s="390"/>
      <c r="FN580" s="390"/>
      <c r="FO580" s="390"/>
      <c r="FP580" s="390"/>
      <c r="FQ580" s="390"/>
      <c r="FR580" s="390"/>
      <c r="FS580" s="390"/>
      <c r="FT580" s="390"/>
      <c r="FU580" s="390"/>
      <c r="FV580" s="390"/>
      <c r="FW580" s="390"/>
      <c r="FX580" s="390"/>
      <c r="FY580" s="390"/>
      <c r="FZ580" s="390"/>
      <c r="GA580" s="390"/>
      <c r="GB580" s="390"/>
      <c r="GC580" s="390"/>
      <c r="GD580" s="390"/>
      <c r="GE580" s="390"/>
      <c r="GF580" s="390"/>
      <c r="GG580" s="390"/>
      <c r="GH580" s="390"/>
      <c r="GI580" s="390"/>
      <c r="GJ580" s="390"/>
      <c r="GK580" s="390"/>
      <c r="GL580" s="390"/>
      <c r="GM580" s="390"/>
      <c r="GN580" s="390"/>
      <c r="GO580" s="390"/>
      <c r="GP580" s="390"/>
      <c r="GQ580" s="390"/>
      <c r="GR580" s="390"/>
      <c r="GS580" s="390"/>
      <c r="GT580" s="390"/>
      <c r="GU580" s="390"/>
      <c r="GV580" s="390"/>
      <c r="GW580" s="390"/>
      <c r="GX580" s="390"/>
      <c r="GY580" s="390"/>
      <c r="GZ580" s="390"/>
      <c r="HA580" s="390"/>
      <c r="HB580" s="390"/>
      <c r="HC580" s="390"/>
      <c r="HD580" s="390"/>
      <c r="HE580" s="390"/>
      <c r="HF580" s="390"/>
      <c r="HG580" s="390"/>
      <c r="HH580" s="390"/>
      <c r="HI580" s="390"/>
      <c r="HJ580" s="390"/>
      <c r="HK580" s="390"/>
      <c r="HL580" s="390"/>
      <c r="HM580" s="390"/>
      <c r="HN580" s="390"/>
      <c r="HO580" s="390"/>
      <c r="HP580" s="390"/>
      <c r="HQ580" s="390"/>
      <c r="HR580" s="390"/>
      <c r="HS580" s="390"/>
      <c r="HT580" s="390"/>
      <c r="HU580" s="390"/>
      <c r="HV580" s="390"/>
      <c r="HW580" s="390"/>
      <c r="HX580" s="390"/>
      <c r="HY580" s="390"/>
      <c r="HZ580" s="390"/>
      <c r="IA580" s="390"/>
      <c r="IB580" s="390"/>
      <c r="IC580" s="390"/>
      <c r="ID580" s="390"/>
      <c r="IE580" s="390"/>
      <c r="IF580" s="390"/>
      <c r="IG580" s="390"/>
      <c r="IH580" s="390"/>
      <c r="II580" s="390"/>
      <c r="IJ580" s="390"/>
      <c r="IK580" s="390"/>
      <c r="IL580" s="390"/>
      <c r="IM580" s="390"/>
      <c r="IN580" s="390"/>
      <c r="IO580" s="390"/>
      <c r="IP580" s="390"/>
      <c r="IQ580" s="390"/>
      <c r="IR580" s="390"/>
      <c r="IS580" s="390"/>
      <c r="IT580" s="390"/>
      <c r="IU580" s="390"/>
      <c r="IV580" s="390"/>
    </row>
    <row r="581" spans="1:256" ht="15" customHeight="1" x14ac:dyDescent="0.2">
      <c r="A581" s="677" t="s">
        <v>146</v>
      </c>
      <c r="B581" s="678"/>
      <c r="C581" s="678"/>
      <c r="D581" s="679"/>
      <c r="E581" s="441">
        <f>SUM(E551:E580)</f>
        <v>0</v>
      </c>
      <c r="F581" s="441">
        <f>SUM(F551:F580)</f>
        <v>0</v>
      </c>
      <c r="G581" s="441">
        <f>SUM(G551:G580)</f>
        <v>0</v>
      </c>
      <c r="H581" s="448"/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0"/>
      <c r="T581" s="390"/>
      <c r="U581" s="390"/>
      <c r="V581" s="390"/>
      <c r="W581" s="390"/>
      <c r="X581" s="390"/>
      <c r="Y581" s="390"/>
      <c r="Z581" s="390"/>
      <c r="AA581" s="390"/>
      <c r="AB581" s="390"/>
      <c r="AC581" s="390"/>
      <c r="AD581" s="390"/>
      <c r="AE581" s="390"/>
      <c r="AF581" s="390"/>
      <c r="AG581" s="390"/>
      <c r="AH581" s="390"/>
      <c r="AI581" s="390"/>
      <c r="AJ581" s="390"/>
      <c r="AK581" s="390"/>
      <c r="AL581" s="390"/>
      <c r="AM581" s="390"/>
      <c r="AN581" s="390"/>
      <c r="AO581" s="390"/>
      <c r="AP581" s="390"/>
      <c r="AQ581" s="390"/>
      <c r="AR581" s="390"/>
      <c r="AS581" s="390"/>
      <c r="AT581" s="390"/>
      <c r="AU581" s="390"/>
      <c r="AV581" s="390"/>
      <c r="AW581" s="390"/>
      <c r="AX581" s="390"/>
      <c r="AY581" s="390"/>
      <c r="AZ581" s="390"/>
      <c r="BA581" s="390"/>
      <c r="BB581" s="390"/>
      <c r="BC581" s="390"/>
      <c r="BD581" s="390"/>
      <c r="BE581" s="390"/>
      <c r="BF581" s="390"/>
      <c r="BG581" s="390"/>
      <c r="BH581" s="390"/>
      <c r="BI581" s="390"/>
      <c r="BJ581" s="390"/>
      <c r="BK581" s="390"/>
      <c r="BL581" s="390"/>
      <c r="BM581" s="390"/>
      <c r="BN581" s="390"/>
      <c r="BO581" s="390"/>
      <c r="BP581" s="390"/>
      <c r="BQ581" s="390"/>
      <c r="BR581" s="390"/>
      <c r="BS581" s="390"/>
      <c r="BT581" s="390"/>
      <c r="BU581" s="390"/>
      <c r="BV581" s="390"/>
      <c r="BW581" s="390"/>
      <c r="BX581" s="390"/>
      <c r="BY581" s="390"/>
      <c r="BZ581" s="390"/>
      <c r="CA581" s="390"/>
      <c r="CB581" s="390"/>
      <c r="CC581" s="390"/>
      <c r="CD581" s="390"/>
      <c r="CE581" s="390"/>
      <c r="CF581" s="390"/>
      <c r="CG581" s="390"/>
      <c r="CH581" s="390"/>
      <c r="CI581" s="390"/>
      <c r="CJ581" s="390"/>
      <c r="CK581" s="390"/>
      <c r="CL581" s="390"/>
      <c r="CM581" s="390"/>
      <c r="CN581" s="390"/>
      <c r="CO581" s="390"/>
      <c r="CP581" s="390"/>
      <c r="CQ581" s="390"/>
      <c r="CR581" s="390"/>
      <c r="CS581" s="390"/>
      <c r="CT581" s="390"/>
      <c r="CU581" s="390"/>
      <c r="CV581" s="390"/>
      <c r="CW581" s="390"/>
      <c r="CX581" s="390"/>
      <c r="CY581" s="390"/>
      <c r="CZ581" s="390"/>
      <c r="DA581" s="390"/>
      <c r="DB581" s="390"/>
      <c r="DC581" s="390"/>
      <c r="DD581" s="390"/>
      <c r="DE581" s="390"/>
      <c r="DF581" s="390"/>
      <c r="DG581" s="390"/>
      <c r="DH581" s="390"/>
      <c r="DI581" s="390"/>
      <c r="DJ581" s="390"/>
      <c r="DK581" s="390"/>
      <c r="DL581" s="390"/>
      <c r="DM581" s="390"/>
      <c r="DN581" s="390"/>
      <c r="DO581" s="390"/>
      <c r="DP581" s="390"/>
      <c r="DQ581" s="390"/>
      <c r="DR581" s="390"/>
      <c r="DS581" s="390"/>
      <c r="DT581" s="390"/>
      <c r="DU581" s="390"/>
      <c r="DV581" s="390"/>
      <c r="DW581" s="390"/>
      <c r="DX581" s="390"/>
      <c r="DY581" s="390"/>
      <c r="DZ581" s="390"/>
      <c r="EA581" s="390"/>
      <c r="EB581" s="390"/>
      <c r="EC581" s="390"/>
      <c r="ED581" s="390"/>
      <c r="EE581" s="390"/>
      <c r="EF581" s="390"/>
      <c r="EG581" s="390"/>
      <c r="EH581" s="390"/>
      <c r="EI581" s="390"/>
      <c r="EJ581" s="390"/>
      <c r="EK581" s="390"/>
      <c r="EL581" s="390"/>
      <c r="EM581" s="390"/>
      <c r="EN581" s="390"/>
      <c r="EO581" s="390"/>
      <c r="EP581" s="390"/>
      <c r="EQ581" s="390"/>
      <c r="ER581" s="390"/>
      <c r="ES581" s="390"/>
      <c r="ET581" s="390"/>
      <c r="EU581" s="390"/>
      <c r="EV581" s="390"/>
      <c r="EW581" s="390"/>
      <c r="EX581" s="390"/>
      <c r="EY581" s="390"/>
      <c r="EZ581" s="390"/>
      <c r="FA581" s="390"/>
      <c r="FB581" s="390"/>
      <c r="FC581" s="390"/>
      <c r="FD581" s="390"/>
      <c r="FE581" s="390"/>
      <c r="FF581" s="390"/>
      <c r="FG581" s="390"/>
      <c r="FH581" s="390"/>
      <c r="FI581" s="390"/>
      <c r="FJ581" s="390"/>
      <c r="FK581" s="390"/>
      <c r="FL581" s="390"/>
      <c r="FM581" s="390"/>
      <c r="FN581" s="390"/>
      <c r="FO581" s="390"/>
      <c r="FP581" s="390"/>
      <c r="FQ581" s="390"/>
      <c r="FR581" s="390"/>
      <c r="FS581" s="390"/>
      <c r="FT581" s="390"/>
      <c r="FU581" s="390"/>
      <c r="FV581" s="390"/>
      <c r="FW581" s="390"/>
      <c r="FX581" s="390"/>
      <c r="FY581" s="390"/>
      <c r="FZ581" s="390"/>
      <c r="GA581" s="390"/>
      <c r="GB581" s="390"/>
      <c r="GC581" s="390"/>
      <c r="GD581" s="390"/>
      <c r="GE581" s="390"/>
      <c r="GF581" s="390"/>
      <c r="GG581" s="390"/>
      <c r="GH581" s="390"/>
      <c r="GI581" s="390"/>
      <c r="GJ581" s="390"/>
      <c r="GK581" s="390"/>
      <c r="GL581" s="390"/>
      <c r="GM581" s="390"/>
      <c r="GN581" s="390"/>
      <c r="GO581" s="390"/>
      <c r="GP581" s="390"/>
      <c r="GQ581" s="390"/>
      <c r="GR581" s="390"/>
      <c r="GS581" s="390"/>
      <c r="GT581" s="390"/>
      <c r="GU581" s="390"/>
      <c r="GV581" s="390"/>
      <c r="GW581" s="390"/>
      <c r="GX581" s="390"/>
      <c r="GY581" s="390"/>
      <c r="GZ581" s="390"/>
      <c r="HA581" s="390"/>
      <c r="HB581" s="390"/>
      <c r="HC581" s="390"/>
      <c r="HD581" s="390"/>
      <c r="HE581" s="390"/>
      <c r="HF581" s="390"/>
      <c r="HG581" s="390"/>
      <c r="HH581" s="390"/>
      <c r="HI581" s="390"/>
      <c r="HJ581" s="390"/>
      <c r="HK581" s="390"/>
      <c r="HL581" s="390"/>
      <c r="HM581" s="390"/>
      <c r="HN581" s="390"/>
      <c r="HO581" s="390"/>
      <c r="HP581" s="390"/>
      <c r="HQ581" s="390"/>
      <c r="HR581" s="390"/>
      <c r="HS581" s="390"/>
      <c r="HT581" s="390"/>
      <c r="HU581" s="390"/>
      <c r="HV581" s="390"/>
      <c r="HW581" s="390"/>
      <c r="HX581" s="390"/>
      <c r="HY581" s="390"/>
      <c r="HZ581" s="390"/>
      <c r="IA581" s="390"/>
      <c r="IB581" s="390"/>
      <c r="IC581" s="390"/>
      <c r="ID581" s="390"/>
      <c r="IE581" s="390"/>
      <c r="IF581" s="390"/>
      <c r="IG581" s="390"/>
      <c r="IH581" s="390"/>
      <c r="II581" s="390"/>
      <c r="IJ581" s="390"/>
      <c r="IK581" s="390"/>
      <c r="IL581" s="390"/>
      <c r="IM581" s="390"/>
      <c r="IN581" s="390"/>
      <c r="IO581" s="390"/>
      <c r="IP581" s="390"/>
      <c r="IQ581" s="390"/>
      <c r="IR581" s="390"/>
      <c r="IS581" s="390"/>
      <c r="IT581" s="390"/>
      <c r="IU581" s="390"/>
      <c r="IV581" s="390"/>
    </row>
    <row r="582" spans="1:256" x14ac:dyDescent="0.2">
      <c r="A582" s="387" t="s">
        <v>232</v>
      </c>
      <c r="B582" s="387"/>
      <c r="C582" s="388"/>
      <c r="D582" s="387"/>
      <c r="E582" s="400"/>
      <c r="F582" s="400"/>
      <c r="G582" s="400"/>
      <c r="H582" s="389"/>
      <c r="I582" s="390"/>
      <c r="J582" s="390"/>
      <c r="K582" s="390"/>
      <c r="L582" s="390"/>
      <c r="M582" s="390"/>
      <c r="N582" s="390"/>
      <c r="O582" s="390"/>
      <c r="P582" s="390"/>
      <c r="Q582" s="390"/>
      <c r="R582" s="390"/>
      <c r="S582" s="390"/>
      <c r="T582" s="390"/>
      <c r="U582" s="390"/>
      <c r="V582" s="390"/>
      <c r="W582" s="390"/>
      <c r="X582" s="390"/>
      <c r="Y582" s="390"/>
      <c r="Z582" s="390"/>
      <c r="AA582" s="390"/>
      <c r="AB582" s="390"/>
      <c r="AC582" s="390"/>
      <c r="AD582" s="390"/>
      <c r="AE582" s="390"/>
      <c r="AF582" s="390"/>
      <c r="AG582" s="390"/>
      <c r="AH582" s="390"/>
      <c r="AI582" s="390"/>
      <c r="AJ582" s="390"/>
      <c r="AK582" s="390"/>
      <c r="AL582" s="390"/>
      <c r="AM582" s="390"/>
      <c r="AN582" s="390"/>
      <c r="AO582" s="390"/>
      <c r="AP582" s="390"/>
      <c r="AQ582" s="390"/>
      <c r="AR582" s="390"/>
      <c r="AS582" s="390"/>
      <c r="AT582" s="390"/>
      <c r="AU582" s="390"/>
      <c r="AV582" s="390"/>
      <c r="AW582" s="390"/>
      <c r="AX582" s="390"/>
      <c r="AY582" s="390"/>
      <c r="AZ582" s="390"/>
      <c r="BA582" s="390"/>
      <c r="BB582" s="390"/>
      <c r="BC582" s="390"/>
      <c r="BD582" s="390"/>
      <c r="BE582" s="390"/>
      <c r="BF582" s="390"/>
      <c r="BG582" s="390"/>
      <c r="BH582" s="390"/>
      <c r="BI582" s="390"/>
      <c r="BJ582" s="390"/>
      <c r="BK582" s="390"/>
      <c r="BL582" s="390"/>
      <c r="BM582" s="390"/>
      <c r="BN582" s="390"/>
      <c r="BO582" s="390"/>
      <c r="BP582" s="390"/>
      <c r="BQ582" s="390"/>
      <c r="BR582" s="390"/>
      <c r="BS582" s="390"/>
      <c r="BT582" s="390"/>
      <c r="BU582" s="390"/>
      <c r="BV582" s="390"/>
      <c r="BW582" s="390"/>
      <c r="BX582" s="390"/>
      <c r="BY582" s="390"/>
      <c r="BZ582" s="390"/>
      <c r="CA582" s="390"/>
      <c r="CB582" s="390"/>
      <c r="CC582" s="390"/>
      <c r="CD582" s="390"/>
      <c r="CE582" s="390"/>
      <c r="CF582" s="390"/>
      <c r="CG582" s="390"/>
      <c r="CH582" s="390"/>
      <c r="CI582" s="390"/>
      <c r="CJ582" s="390"/>
      <c r="CK582" s="390"/>
      <c r="CL582" s="390"/>
      <c r="CM582" s="390"/>
      <c r="CN582" s="390"/>
      <c r="CO582" s="390"/>
      <c r="CP582" s="390"/>
      <c r="CQ582" s="390"/>
      <c r="CR582" s="390"/>
      <c r="CS582" s="390"/>
      <c r="CT582" s="390"/>
      <c r="CU582" s="390"/>
      <c r="CV582" s="390"/>
      <c r="CW582" s="390"/>
      <c r="CX582" s="390"/>
      <c r="CY582" s="390"/>
      <c r="CZ582" s="390"/>
      <c r="DA582" s="390"/>
      <c r="DB582" s="390"/>
      <c r="DC582" s="390"/>
      <c r="DD582" s="390"/>
      <c r="DE582" s="390"/>
      <c r="DF582" s="390"/>
      <c r="DG582" s="390"/>
      <c r="DH582" s="390"/>
      <c r="DI582" s="390"/>
      <c r="DJ582" s="390"/>
      <c r="DK582" s="390"/>
      <c r="DL582" s="390"/>
      <c r="DM582" s="390"/>
      <c r="DN582" s="390"/>
      <c r="DO582" s="390"/>
      <c r="DP582" s="390"/>
      <c r="DQ582" s="390"/>
      <c r="DR582" s="390"/>
      <c r="DS582" s="390"/>
      <c r="DT582" s="390"/>
      <c r="DU582" s="390"/>
      <c r="DV582" s="390"/>
      <c r="DW582" s="390"/>
      <c r="DX582" s="390"/>
      <c r="DY582" s="390"/>
      <c r="DZ582" s="390"/>
      <c r="EA582" s="390"/>
      <c r="EB582" s="390"/>
      <c r="EC582" s="390"/>
      <c r="ED582" s="390"/>
      <c r="EE582" s="390"/>
      <c r="EF582" s="390"/>
      <c r="EG582" s="390"/>
      <c r="EH582" s="390"/>
      <c r="EI582" s="390"/>
      <c r="EJ582" s="390"/>
      <c r="EK582" s="390"/>
      <c r="EL582" s="390"/>
      <c r="EM582" s="390"/>
      <c r="EN582" s="390"/>
      <c r="EO582" s="390"/>
      <c r="EP582" s="390"/>
      <c r="EQ582" s="390"/>
      <c r="ER582" s="390"/>
      <c r="ES582" s="390"/>
      <c r="ET582" s="390"/>
      <c r="EU582" s="390"/>
      <c r="EV582" s="390"/>
      <c r="EW582" s="390"/>
      <c r="EX582" s="390"/>
      <c r="EY582" s="390"/>
      <c r="EZ582" s="390"/>
      <c r="FA582" s="390"/>
      <c r="FB582" s="390"/>
      <c r="FC582" s="390"/>
      <c r="FD582" s="390"/>
      <c r="FE582" s="390"/>
      <c r="FF582" s="390"/>
      <c r="FG582" s="390"/>
      <c r="FH582" s="390"/>
      <c r="FI582" s="390"/>
      <c r="FJ582" s="390"/>
      <c r="FK582" s="390"/>
      <c r="FL582" s="390"/>
      <c r="FM582" s="390"/>
      <c r="FN582" s="390"/>
      <c r="FO582" s="390"/>
      <c r="FP582" s="390"/>
      <c r="FQ582" s="390"/>
      <c r="FR582" s="390"/>
      <c r="FS582" s="390"/>
      <c r="FT582" s="390"/>
      <c r="FU582" s="390"/>
      <c r="FV582" s="390"/>
      <c r="FW582" s="390"/>
      <c r="FX582" s="390"/>
      <c r="FY582" s="390"/>
      <c r="FZ582" s="390"/>
      <c r="GA582" s="390"/>
      <c r="GB582" s="390"/>
      <c r="GC582" s="390"/>
      <c r="GD582" s="390"/>
      <c r="GE582" s="390"/>
      <c r="GF582" s="390"/>
      <c r="GG582" s="390"/>
      <c r="GH582" s="390"/>
      <c r="GI582" s="390"/>
      <c r="GJ582" s="390"/>
      <c r="GK582" s="390"/>
      <c r="GL582" s="390"/>
      <c r="GM582" s="390"/>
      <c r="GN582" s="390"/>
      <c r="GO582" s="390"/>
      <c r="GP582" s="390"/>
      <c r="GQ582" s="390"/>
      <c r="GR582" s="390"/>
      <c r="GS582" s="390"/>
      <c r="GT582" s="390"/>
      <c r="GU582" s="390"/>
      <c r="GV582" s="390"/>
      <c r="GW582" s="390"/>
      <c r="GX582" s="390"/>
      <c r="GY582" s="390"/>
      <c r="GZ582" s="390"/>
      <c r="HA582" s="390"/>
      <c r="HB582" s="390"/>
      <c r="HC582" s="390"/>
      <c r="HD582" s="390"/>
      <c r="HE582" s="390"/>
      <c r="HF582" s="390"/>
      <c r="HG582" s="390"/>
      <c r="HH582" s="390"/>
      <c r="HI582" s="390"/>
      <c r="HJ582" s="390"/>
      <c r="HK582" s="390"/>
      <c r="HL582" s="390"/>
      <c r="HM582" s="390"/>
      <c r="HN582" s="390"/>
      <c r="HO582" s="390"/>
      <c r="HP582" s="390"/>
      <c r="HQ582" s="390"/>
      <c r="HR582" s="390"/>
      <c r="HS582" s="390"/>
      <c r="HT582" s="390"/>
      <c r="HU582" s="390"/>
      <c r="HV582" s="390"/>
      <c r="HW582" s="390"/>
      <c r="HX582" s="390"/>
      <c r="HY582" s="390"/>
      <c r="HZ582" s="390"/>
      <c r="IA582" s="390"/>
      <c r="IB582" s="390"/>
      <c r="IC582" s="390"/>
      <c r="ID582" s="390"/>
      <c r="IE582" s="390"/>
      <c r="IF582" s="390"/>
      <c r="IG582" s="390"/>
      <c r="IH582" s="390"/>
      <c r="II582" s="390"/>
      <c r="IJ582" s="390"/>
      <c r="IK582" s="390"/>
      <c r="IL582" s="390"/>
      <c r="IM582" s="390"/>
      <c r="IN582" s="390"/>
      <c r="IO582" s="390"/>
      <c r="IP582" s="390"/>
      <c r="IQ582" s="390"/>
      <c r="IR582" s="390"/>
      <c r="IS582" s="390"/>
      <c r="IT582" s="390"/>
      <c r="IU582" s="390"/>
      <c r="IV582" s="390"/>
    </row>
    <row r="583" spans="1:256" x14ac:dyDescent="0.2">
      <c r="A583" s="455"/>
      <c r="B583" s="456"/>
      <c r="C583" s="457"/>
      <c r="D583" s="456"/>
      <c r="E583" s="432">
        <f>+B583*D583</f>
        <v>0</v>
      </c>
      <c r="F583" s="459">
        <f>E583</f>
        <v>0</v>
      </c>
      <c r="G583" s="438"/>
      <c r="H583" s="443"/>
      <c r="I583" s="390"/>
      <c r="J583" s="390"/>
      <c r="K583" s="390"/>
      <c r="L583" s="390"/>
      <c r="M583" s="390"/>
      <c r="N583" s="390"/>
      <c r="O583" s="390"/>
      <c r="P583" s="390"/>
      <c r="Q583" s="390"/>
      <c r="R583" s="390"/>
      <c r="S583" s="390"/>
      <c r="T583" s="390"/>
      <c r="U583" s="390"/>
      <c r="V583" s="390"/>
      <c r="W583" s="390"/>
      <c r="X583" s="390"/>
      <c r="Y583" s="390"/>
      <c r="Z583" s="390"/>
      <c r="AA583" s="390"/>
      <c r="AB583" s="390"/>
      <c r="AC583" s="390"/>
      <c r="AD583" s="390"/>
      <c r="AE583" s="390"/>
      <c r="AF583" s="390"/>
      <c r="AG583" s="390"/>
      <c r="AH583" s="390"/>
      <c r="AI583" s="390"/>
      <c r="AJ583" s="390"/>
      <c r="AK583" s="390"/>
      <c r="AL583" s="390"/>
      <c r="AM583" s="390"/>
      <c r="AN583" s="390"/>
      <c r="AO583" s="390"/>
      <c r="AP583" s="390"/>
      <c r="AQ583" s="390"/>
      <c r="AR583" s="390"/>
      <c r="AS583" s="390"/>
      <c r="AT583" s="390"/>
      <c r="AU583" s="390"/>
      <c r="AV583" s="390"/>
      <c r="AW583" s="390"/>
      <c r="AX583" s="390"/>
      <c r="AY583" s="390"/>
      <c r="AZ583" s="390"/>
      <c r="BA583" s="390"/>
      <c r="BB583" s="390"/>
      <c r="BC583" s="390"/>
      <c r="BD583" s="390"/>
      <c r="BE583" s="390"/>
      <c r="BF583" s="390"/>
      <c r="BG583" s="390"/>
      <c r="BH583" s="390"/>
      <c r="BI583" s="390"/>
      <c r="BJ583" s="390"/>
      <c r="BK583" s="390"/>
      <c r="BL583" s="390"/>
      <c r="BM583" s="390"/>
      <c r="BN583" s="390"/>
      <c r="BO583" s="390"/>
      <c r="BP583" s="390"/>
      <c r="BQ583" s="390"/>
      <c r="BR583" s="390"/>
      <c r="BS583" s="390"/>
      <c r="BT583" s="390"/>
      <c r="BU583" s="390"/>
      <c r="BV583" s="390"/>
      <c r="BW583" s="390"/>
      <c r="BX583" s="390"/>
      <c r="BY583" s="390"/>
      <c r="BZ583" s="390"/>
      <c r="CA583" s="390"/>
      <c r="CB583" s="390"/>
      <c r="CC583" s="390"/>
      <c r="CD583" s="390"/>
      <c r="CE583" s="390"/>
      <c r="CF583" s="390"/>
      <c r="CG583" s="390"/>
      <c r="CH583" s="390"/>
      <c r="CI583" s="390"/>
      <c r="CJ583" s="390"/>
      <c r="CK583" s="390"/>
      <c r="CL583" s="390"/>
      <c r="CM583" s="390"/>
      <c r="CN583" s="390"/>
      <c r="CO583" s="390"/>
      <c r="CP583" s="390"/>
      <c r="CQ583" s="390"/>
      <c r="CR583" s="390"/>
      <c r="CS583" s="390"/>
      <c r="CT583" s="390"/>
      <c r="CU583" s="390"/>
      <c r="CV583" s="390"/>
      <c r="CW583" s="390"/>
      <c r="CX583" s="390"/>
      <c r="CY583" s="390"/>
      <c r="CZ583" s="390"/>
      <c r="DA583" s="390"/>
      <c r="DB583" s="390"/>
      <c r="DC583" s="390"/>
      <c r="DD583" s="390"/>
      <c r="DE583" s="390"/>
      <c r="DF583" s="390"/>
      <c r="DG583" s="390"/>
      <c r="DH583" s="390"/>
      <c r="DI583" s="390"/>
      <c r="DJ583" s="390"/>
      <c r="DK583" s="390"/>
      <c r="DL583" s="390"/>
      <c r="DM583" s="390"/>
      <c r="DN583" s="390"/>
      <c r="DO583" s="390"/>
      <c r="DP583" s="390"/>
      <c r="DQ583" s="390"/>
      <c r="DR583" s="390"/>
      <c r="DS583" s="390"/>
      <c r="DT583" s="390"/>
      <c r="DU583" s="390"/>
      <c r="DV583" s="390"/>
      <c r="DW583" s="390"/>
      <c r="DX583" s="390"/>
      <c r="DY583" s="390"/>
      <c r="DZ583" s="390"/>
      <c r="EA583" s="390"/>
      <c r="EB583" s="390"/>
      <c r="EC583" s="390"/>
      <c r="ED583" s="390"/>
      <c r="EE583" s="390"/>
      <c r="EF583" s="390"/>
      <c r="EG583" s="390"/>
      <c r="EH583" s="390"/>
      <c r="EI583" s="390"/>
      <c r="EJ583" s="390"/>
      <c r="EK583" s="390"/>
      <c r="EL583" s="390"/>
      <c r="EM583" s="390"/>
      <c r="EN583" s="390"/>
      <c r="EO583" s="390"/>
      <c r="EP583" s="390"/>
      <c r="EQ583" s="390"/>
      <c r="ER583" s="390"/>
      <c r="ES583" s="390"/>
      <c r="ET583" s="390"/>
      <c r="EU583" s="390"/>
      <c r="EV583" s="390"/>
      <c r="EW583" s="390"/>
      <c r="EX583" s="390"/>
      <c r="EY583" s="390"/>
      <c r="EZ583" s="390"/>
      <c r="FA583" s="390"/>
      <c r="FB583" s="390"/>
      <c r="FC583" s="390"/>
      <c r="FD583" s="390"/>
      <c r="FE583" s="390"/>
      <c r="FF583" s="390"/>
      <c r="FG583" s="390"/>
      <c r="FH583" s="390"/>
      <c r="FI583" s="390"/>
      <c r="FJ583" s="390"/>
      <c r="FK583" s="390"/>
      <c r="FL583" s="390"/>
      <c r="FM583" s="390"/>
      <c r="FN583" s="390"/>
      <c r="FO583" s="390"/>
      <c r="FP583" s="390"/>
      <c r="FQ583" s="390"/>
      <c r="FR583" s="390"/>
      <c r="FS583" s="390"/>
      <c r="FT583" s="390"/>
      <c r="FU583" s="390"/>
      <c r="FV583" s="390"/>
      <c r="FW583" s="390"/>
      <c r="FX583" s="390"/>
      <c r="FY583" s="390"/>
      <c r="FZ583" s="390"/>
      <c r="GA583" s="390"/>
      <c r="GB583" s="390"/>
      <c r="GC583" s="390"/>
      <c r="GD583" s="390"/>
      <c r="GE583" s="390"/>
      <c r="GF583" s="390"/>
      <c r="GG583" s="390"/>
      <c r="GH583" s="390"/>
      <c r="GI583" s="390"/>
      <c r="GJ583" s="390"/>
      <c r="GK583" s="390"/>
      <c r="GL583" s="390"/>
      <c r="GM583" s="390"/>
      <c r="GN583" s="390"/>
      <c r="GO583" s="390"/>
      <c r="GP583" s="390"/>
      <c r="GQ583" s="390"/>
      <c r="GR583" s="390"/>
      <c r="GS583" s="390"/>
      <c r="GT583" s="390"/>
      <c r="GU583" s="390"/>
      <c r="GV583" s="390"/>
      <c r="GW583" s="390"/>
      <c r="GX583" s="390"/>
      <c r="GY583" s="390"/>
      <c r="GZ583" s="390"/>
      <c r="HA583" s="390"/>
      <c r="HB583" s="390"/>
      <c r="HC583" s="390"/>
      <c r="HD583" s="390"/>
      <c r="HE583" s="390"/>
      <c r="HF583" s="390"/>
      <c r="HG583" s="390"/>
      <c r="HH583" s="390"/>
      <c r="HI583" s="390"/>
      <c r="HJ583" s="390"/>
      <c r="HK583" s="390"/>
      <c r="HL583" s="390"/>
      <c r="HM583" s="390"/>
      <c r="HN583" s="390"/>
      <c r="HO583" s="390"/>
      <c r="HP583" s="390"/>
      <c r="HQ583" s="390"/>
      <c r="HR583" s="390"/>
      <c r="HS583" s="390"/>
      <c r="HT583" s="390"/>
      <c r="HU583" s="390"/>
      <c r="HV583" s="390"/>
      <c r="HW583" s="390"/>
      <c r="HX583" s="390"/>
      <c r="HY583" s="390"/>
      <c r="HZ583" s="390"/>
      <c r="IA583" s="390"/>
      <c r="IB583" s="390"/>
      <c r="IC583" s="390"/>
      <c r="ID583" s="390"/>
      <c r="IE583" s="390"/>
      <c r="IF583" s="390"/>
      <c r="IG583" s="390"/>
      <c r="IH583" s="390"/>
      <c r="II583" s="390"/>
      <c r="IJ583" s="390"/>
      <c r="IK583" s="390"/>
      <c r="IL583" s="390"/>
      <c r="IM583" s="390"/>
      <c r="IN583" s="390"/>
      <c r="IO583" s="390"/>
      <c r="IP583" s="390"/>
      <c r="IQ583" s="390"/>
      <c r="IR583" s="390"/>
      <c r="IS583" s="390"/>
      <c r="IT583" s="390"/>
      <c r="IU583" s="390"/>
      <c r="IV583" s="390"/>
    </row>
    <row r="584" spans="1:256" x14ac:dyDescent="0.2">
      <c r="A584" s="458"/>
      <c r="B584" s="403"/>
      <c r="C584" s="404"/>
      <c r="D584" s="403"/>
      <c r="E584" s="433">
        <f t="shared" ref="E584:E641" si="47">+B584*D584</f>
        <v>0</v>
      </c>
      <c r="F584" s="460">
        <f t="shared" ref="F584:F611" si="48">E584</f>
        <v>0</v>
      </c>
      <c r="G584" s="439"/>
      <c r="H584" s="454"/>
      <c r="I584" s="390"/>
      <c r="J584" s="390"/>
      <c r="K584" s="390"/>
      <c r="L584" s="390"/>
      <c r="M584" s="390"/>
      <c r="N584" s="390"/>
      <c r="O584" s="390"/>
      <c r="P584" s="390"/>
      <c r="Q584" s="390"/>
      <c r="R584" s="390"/>
      <c r="S584" s="390"/>
      <c r="T584" s="390"/>
      <c r="U584" s="390"/>
      <c r="V584" s="390"/>
      <c r="W584" s="390"/>
      <c r="X584" s="390"/>
      <c r="Y584" s="390"/>
      <c r="Z584" s="390"/>
      <c r="AA584" s="390"/>
      <c r="AB584" s="390"/>
      <c r="AC584" s="390"/>
      <c r="AD584" s="390"/>
      <c r="AE584" s="390"/>
      <c r="AF584" s="390"/>
      <c r="AG584" s="390"/>
      <c r="AH584" s="390"/>
      <c r="AI584" s="390"/>
      <c r="AJ584" s="390"/>
      <c r="AK584" s="390"/>
      <c r="AL584" s="390"/>
      <c r="AM584" s="390"/>
      <c r="AN584" s="390"/>
      <c r="AO584" s="390"/>
      <c r="AP584" s="390"/>
      <c r="AQ584" s="390"/>
      <c r="AR584" s="390"/>
      <c r="AS584" s="390"/>
      <c r="AT584" s="390"/>
      <c r="AU584" s="390"/>
      <c r="AV584" s="390"/>
      <c r="AW584" s="390"/>
      <c r="AX584" s="390"/>
      <c r="AY584" s="390"/>
      <c r="AZ584" s="390"/>
      <c r="BA584" s="390"/>
      <c r="BB584" s="390"/>
      <c r="BC584" s="390"/>
      <c r="BD584" s="390"/>
      <c r="BE584" s="390"/>
      <c r="BF584" s="390"/>
      <c r="BG584" s="390"/>
      <c r="BH584" s="390"/>
      <c r="BI584" s="390"/>
      <c r="BJ584" s="390"/>
      <c r="BK584" s="390"/>
      <c r="BL584" s="390"/>
      <c r="BM584" s="390"/>
      <c r="BN584" s="390"/>
      <c r="BO584" s="390"/>
      <c r="BP584" s="390"/>
      <c r="BQ584" s="390"/>
      <c r="BR584" s="390"/>
      <c r="BS584" s="390"/>
      <c r="BT584" s="390"/>
      <c r="BU584" s="390"/>
      <c r="BV584" s="390"/>
      <c r="BW584" s="390"/>
      <c r="BX584" s="390"/>
      <c r="BY584" s="390"/>
      <c r="BZ584" s="390"/>
      <c r="CA584" s="390"/>
      <c r="CB584" s="390"/>
      <c r="CC584" s="390"/>
      <c r="CD584" s="390"/>
      <c r="CE584" s="390"/>
      <c r="CF584" s="390"/>
      <c r="CG584" s="390"/>
      <c r="CH584" s="390"/>
      <c r="CI584" s="390"/>
      <c r="CJ584" s="390"/>
      <c r="CK584" s="390"/>
      <c r="CL584" s="390"/>
      <c r="CM584" s="390"/>
      <c r="CN584" s="390"/>
      <c r="CO584" s="390"/>
      <c r="CP584" s="390"/>
      <c r="CQ584" s="390"/>
      <c r="CR584" s="390"/>
      <c r="CS584" s="390"/>
      <c r="CT584" s="390"/>
      <c r="CU584" s="390"/>
      <c r="CV584" s="390"/>
      <c r="CW584" s="390"/>
      <c r="CX584" s="390"/>
      <c r="CY584" s="390"/>
      <c r="CZ584" s="390"/>
      <c r="DA584" s="390"/>
      <c r="DB584" s="390"/>
      <c r="DC584" s="390"/>
      <c r="DD584" s="390"/>
      <c r="DE584" s="390"/>
      <c r="DF584" s="390"/>
      <c r="DG584" s="390"/>
      <c r="DH584" s="390"/>
      <c r="DI584" s="390"/>
      <c r="DJ584" s="390"/>
      <c r="DK584" s="390"/>
      <c r="DL584" s="390"/>
      <c r="DM584" s="390"/>
      <c r="DN584" s="390"/>
      <c r="DO584" s="390"/>
      <c r="DP584" s="390"/>
      <c r="DQ584" s="390"/>
      <c r="DR584" s="390"/>
      <c r="DS584" s="390"/>
      <c r="DT584" s="390"/>
      <c r="DU584" s="390"/>
      <c r="DV584" s="390"/>
      <c r="DW584" s="390"/>
      <c r="DX584" s="390"/>
      <c r="DY584" s="390"/>
      <c r="DZ584" s="390"/>
      <c r="EA584" s="390"/>
      <c r="EB584" s="390"/>
      <c r="EC584" s="390"/>
      <c r="ED584" s="390"/>
      <c r="EE584" s="390"/>
      <c r="EF584" s="390"/>
      <c r="EG584" s="390"/>
      <c r="EH584" s="390"/>
      <c r="EI584" s="390"/>
      <c r="EJ584" s="390"/>
      <c r="EK584" s="390"/>
      <c r="EL584" s="390"/>
      <c r="EM584" s="390"/>
      <c r="EN584" s="390"/>
      <c r="EO584" s="390"/>
      <c r="EP584" s="390"/>
      <c r="EQ584" s="390"/>
      <c r="ER584" s="390"/>
      <c r="ES584" s="390"/>
      <c r="ET584" s="390"/>
      <c r="EU584" s="390"/>
      <c r="EV584" s="390"/>
      <c r="EW584" s="390"/>
      <c r="EX584" s="390"/>
      <c r="EY584" s="390"/>
      <c r="EZ584" s="390"/>
      <c r="FA584" s="390"/>
      <c r="FB584" s="390"/>
      <c r="FC584" s="390"/>
      <c r="FD584" s="390"/>
      <c r="FE584" s="390"/>
      <c r="FF584" s="390"/>
      <c r="FG584" s="390"/>
      <c r="FH584" s="390"/>
      <c r="FI584" s="390"/>
      <c r="FJ584" s="390"/>
      <c r="FK584" s="390"/>
      <c r="FL584" s="390"/>
      <c r="FM584" s="390"/>
      <c r="FN584" s="390"/>
      <c r="FO584" s="390"/>
      <c r="FP584" s="390"/>
      <c r="FQ584" s="390"/>
      <c r="FR584" s="390"/>
      <c r="FS584" s="390"/>
      <c r="FT584" s="390"/>
      <c r="FU584" s="390"/>
      <c r="FV584" s="390"/>
      <c r="FW584" s="390"/>
      <c r="FX584" s="390"/>
      <c r="FY584" s="390"/>
      <c r="FZ584" s="390"/>
      <c r="GA584" s="390"/>
      <c r="GB584" s="390"/>
      <c r="GC584" s="390"/>
      <c r="GD584" s="390"/>
      <c r="GE584" s="390"/>
      <c r="GF584" s="390"/>
      <c r="GG584" s="390"/>
      <c r="GH584" s="390"/>
      <c r="GI584" s="390"/>
      <c r="GJ584" s="390"/>
      <c r="GK584" s="390"/>
      <c r="GL584" s="390"/>
      <c r="GM584" s="390"/>
      <c r="GN584" s="390"/>
      <c r="GO584" s="390"/>
      <c r="GP584" s="390"/>
      <c r="GQ584" s="390"/>
      <c r="GR584" s="390"/>
      <c r="GS584" s="390"/>
      <c r="GT584" s="390"/>
      <c r="GU584" s="390"/>
      <c r="GV584" s="390"/>
      <c r="GW584" s="390"/>
      <c r="GX584" s="390"/>
      <c r="GY584" s="390"/>
      <c r="GZ584" s="390"/>
      <c r="HA584" s="390"/>
      <c r="HB584" s="390"/>
      <c r="HC584" s="390"/>
      <c r="HD584" s="390"/>
      <c r="HE584" s="390"/>
      <c r="HF584" s="390"/>
      <c r="HG584" s="390"/>
      <c r="HH584" s="390"/>
      <c r="HI584" s="390"/>
      <c r="HJ584" s="390"/>
      <c r="HK584" s="390"/>
      <c r="HL584" s="390"/>
      <c r="HM584" s="390"/>
      <c r="HN584" s="390"/>
      <c r="HO584" s="390"/>
      <c r="HP584" s="390"/>
      <c r="HQ584" s="390"/>
      <c r="HR584" s="390"/>
      <c r="HS584" s="390"/>
      <c r="HT584" s="390"/>
      <c r="HU584" s="390"/>
      <c r="HV584" s="390"/>
      <c r="HW584" s="390"/>
      <c r="HX584" s="390"/>
      <c r="HY584" s="390"/>
      <c r="HZ584" s="390"/>
      <c r="IA584" s="390"/>
      <c r="IB584" s="390"/>
      <c r="IC584" s="390"/>
      <c r="ID584" s="390"/>
      <c r="IE584" s="390"/>
      <c r="IF584" s="390"/>
      <c r="IG584" s="390"/>
      <c r="IH584" s="390"/>
      <c r="II584" s="390"/>
      <c r="IJ584" s="390"/>
      <c r="IK584" s="390"/>
      <c r="IL584" s="390"/>
      <c r="IM584" s="390"/>
      <c r="IN584" s="390"/>
      <c r="IO584" s="390"/>
      <c r="IP584" s="390"/>
      <c r="IQ584" s="390"/>
      <c r="IR584" s="390"/>
      <c r="IS584" s="390"/>
      <c r="IT584" s="390"/>
      <c r="IU584" s="390"/>
      <c r="IV584" s="390"/>
    </row>
    <row r="585" spans="1:256" x14ac:dyDescent="0.2">
      <c r="A585" s="458"/>
      <c r="B585" s="403"/>
      <c r="C585" s="404"/>
      <c r="D585" s="403"/>
      <c r="E585" s="433">
        <f t="shared" si="47"/>
        <v>0</v>
      </c>
      <c r="F585" s="460">
        <f t="shared" si="48"/>
        <v>0</v>
      </c>
      <c r="G585" s="439"/>
      <c r="H585" s="454"/>
      <c r="I585" s="390"/>
      <c r="J585" s="390"/>
      <c r="K585" s="390"/>
      <c r="L585" s="390"/>
      <c r="M585" s="390"/>
      <c r="N585" s="390"/>
      <c r="O585" s="390"/>
      <c r="P585" s="390"/>
      <c r="Q585" s="390"/>
      <c r="R585" s="390"/>
      <c r="S585" s="390"/>
      <c r="T585" s="390"/>
      <c r="U585" s="390"/>
      <c r="V585" s="390"/>
      <c r="W585" s="390"/>
      <c r="X585" s="390"/>
      <c r="Y585" s="390"/>
      <c r="Z585" s="390"/>
      <c r="AA585" s="390"/>
      <c r="AB585" s="390"/>
      <c r="AC585" s="390"/>
      <c r="AD585" s="390"/>
      <c r="AE585" s="390"/>
      <c r="AF585" s="390"/>
      <c r="AG585" s="390"/>
      <c r="AH585" s="390"/>
      <c r="AI585" s="390"/>
      <c r="AJ585" s="390"/>
      <c r="AK585" s="390"/>
      <c r="AL585" s="390"/>
      <c r="AM585" s="390"/>
      <c r="AN585" s="390"/>
      <c r="AO585" s="390"/>
      <c r="AP585" s="390"/>
      <c r="AQ585" s="390"/>
      <c r="AR585" s="390"/>
      <c r="AS585" s="390"/>
      <c r="AT585" s="390"/>
      <c r="AU585" s="390"/>
      <c r="AV585" s="390"/>
      <c r="AW585" s="390"/>
      <c r="AX585" s="390"/>
      <c r="AY585" s="390"/>
      <c r="AZ585" s="390"/>
      <c r="BA585" s="390"/>
      <c r="BB585" s="390"/>
      <c r="BC585" s="390"/>
      <c r="BD585" s="390"/>
      <c r="BE585" s="390"/>
      <c r="BF585" s="390"/>
      <c r="BG585" s="390"/>
      <c r="BH585" s="390"/>
      <c r="BI585" s="390"/>
      <c r="BJ585" s="390"/>
      <c r="BK585" s="390"/>
      <c r="BL585" s="390"/>
      <c r="BM585" s="390"/>
      <c r="BN585" s="390"/>
      <c r="BO585" s="390"/>
      <c r="BP585" s="390"/>
      <c r="BQ585" s="390"/>
      <c r="BR585" s="390"/>
      <c r="BS585" s="390"/>
      <c r="BT585" s="390"/>
      <c r="BU585" s="390"/>
      <c r="BV585" s="390"/>
      <c r="BW585" s="390"/>
      <c r="BX585" s="390"/>
      <c r="BY585" s="390"/>
      <c r="BZ585" s="390"/>
      <c r="CA585" s="390"/>
      <c r="CB585" s="390"/>
      <c r="CC585" s="390"/>
      <c r="CD585" s="390"/>
      <c r="CE585" s="390"/>
      <c r="CF585" s="390"/>
      <c r="CG585" s="390"/>
      <c r="CH585" s="390"/>
      <c r="CI585" s="390"/>
      <c r="CJ585" s="390"/>
      <c r="CK585" s="390"/>
      <c r="CL585" s="390"/>
      <c r="CM585" s="390"/>
      <c r="CN585" s="390"/>
      <c r="CO585" s="390"/>
      <c r="CP585" s="390"/>
      <c r="CQ585" s="390"/>
      <c r="CR585" s="390"/>
      <c r="CS585" s="390"/>
      <c r="CT585" s="390"/>
      <c r="CU585" s="390"/>
      <c r="CV585" s="390"/>
      <c r="CW585" s="390"/>
      <c r="CX585" s="390"/>
      <c r="CY585" s="390"/>
      <c r="CZ585" s="390"/>
      <c r="DA585" s="390"/>
      <c r="DB585" s="390"/>
      <c r="DC585" s="390"/>
      <c r="DD585" s="390"/>
      <c r="DE585" s="390"/>
      <c r="DF585" s="390"/>
      <c r="DG585" s="390"/>
      <c r="DH585" s="390"/>
      <c r="DI585" s="390"/>
      <c r="DJ585" s="390"/>
      <c r="DK585" s="390"/>
      <c r="DL585" s="390"/>
      <c r="DM585" s="390"/>
      <c r="DN585" s="390"/>
      <c r="DO585" s="390"/>
      <c r="DP585" s="390"/>
      <c r="DQ585" s="390"/>
      <c r="DR585" s="390"/>
      <c r="DS585" s="390"/>
      <c r="DT585" s="390"/>
      <c r="DU585" s="390"/>
      <c r="DV585" s="390"/>
      <c r="DW585" s="390"/>
      <c r="DX585" s="390"/>
      <c r="DY585" s="390"/>
      <c r="DZ585" s="390"/>
      <c r="EA585" s="390"/>
      <c r="EB585" s="390"/>
      <c r="EC585" s="390"/>
      <c r="ED585" s="390"/>
      <c r="EE585" s="390"/>
      <c r="EF585" s="390"/>
      <c r="EG585" s="390"/>
      <c r="EH585" s="390"/>
      <c r="EI585" s="390"/>
      <c r="EJ585" s="390"/>
      <c r="EK585" s="390"/>
      <c r="EL585" s="390"/>
      <c r="EM585" s="390"/>
      <c r="EN585" s="390"/>
      <c r="EO585" s="390"/>
      <c r="EP585" s="390"/>
      <c r="EQ585" s="390"/>
      <c r="ER585" s="390"/>
      <c r="ES585" s="390"/>
      <c r="ET585" s="390"/>
      <c r="EU585" s="390"/>
      <c r="EV585" s="390"/>
      <c r="EW585" s="390"/>
      <c r="EX585" s="390"/>
      <c r="EY585" s="390"/>
      <c r="EZ585" s="390"/>
      <c r="FA585" s="390"/>
      <c r="FB585" s="390"/>
      <c r="FC585" s="390"/>
      <c r="FD585" s="390"/>
      <c r="FE585" s="390"/>
      <c r="FF585" s="390"/>
      <c r="FG585" s="390"/>
      <c r="FH585" s="390"/>
      <c r="FI585" s="390"/>
      <c r="FJ585" s="390"/>
      <c r="FK585" s="390"/>
      <c r="FL585" s="390"/>
      <c r="FM585" s="390"/>
      <c r="FN585" s="390"/>
      <c r="FO585" s="390"/>
      <c r="FP585" s="390"/>
      <c r="FQ585" s="390"/>
      <c r="FR585" s="390"/>
      <c r="FS585" s="390"/>
      <c r="FT585" s="390"/>
      <c r="FU585" s="390"/>
      <c r="FV585" s="390"/>
      <c r="FW585" s="390"/>
      <c r="FX585" s="390"/>
      <c r="FY585" s="390"/>
      <c r="FZ585" s="390"/>
      <c r="GA585" s="390"/>
      <c r="GB585" s="390"/>
      <c r="GC585" s="390"/>
      <c r="GD585" s="390"/>
      <c r="GE585" s="390"/>
      <c r="GF585" s="390"/>
      <c r="GG585" s="390"/>
      <c r="GH585" s="390"/>
      <c r="GI585" s="390"/>
      <c r="GJ585" s="390"/>
      <c r="GK585" s="390"/>
      <c r="GL585" s="390"/>
      <c r="GM585" s="390"/>
      <c r="GN585" s="390"/>
      <c r="GO585" s="390"/>
      <c r="GP585" s="390"/>
      <c r="GQ585" s="390"/>
      <c r="GR585" s="390"/>
      <c r="GS585" s="390"/>
      <c r="GT585" s="390"/>
      <c r="GU585" s="390"/>
      <c r="GV585" s="390"/>
      <c r="GW585" s="390"/>
      <c r="GX585" s="390"/>
      <c r="GY585" s="390"/>
      <c r="GZ585" s="390"/>
      <c r="HA585" s="390"/>
      <c r="HB585" s="390"/>
      <c r="HC585" s="390"/>
      <c r="HD585" s="390"/>
      <c r="HE585" s="390"/>
      <c r="HF585" s="390"/>
      <c r="HG585" s="390"/>
      <c r="HH585" s="390"/>
      <c r="HI585" s="390"/>
      <c r="HJ585" s="390"/>
      <c r="HK585" s="390"/>
      <c r="HL585" s="390"/>
      <c r="HM585" s="390"/>
      <c r="HN585" s="390"/>
      <c r="HO585" s="390"/>
      <c r="HP585" s="390"/>
      <c r="HQ585" s="390"/>
      <c r="HR585" s="390"/>
      <c r="HS585" s="390"/>
      <c r="HT585" s="390"/>
      <c r="HU585" s="390"/>
      <c r="HV585" s="390"/>
      <c r="HW585" s="390"/>
      <c r="HX585" s="390"/>
      <c r="HY585" s="390"/>
      <c r="HZ585" s="390"/>
      <c r="IA585" s="390"/>
      <c r="IB585" s="390"/>
      <c r="IC585" s="390"/>
      <c r="ID585" s="390"/>
      <c r="IE585" s="390"/>
      <c r="IF585" s="390"/>
      <c r="IG585" s="390"/>
      <c r="IH585" s="390"/>
      <c r="II585" s="390"/>
      <c r="IJ585" s="390"/>
      <c r="IK585" s="390"/>
      <c r="IL585" s="390"/>
      <c r="IM585" s="390"/>
      <c r="IN585" s="390"/>
      <c r="IO585" s="390"/>
      <c r="IP585" s="390"/>
      <c r="IQ585" s="390"/>
      <c r="IR585" s="390"/>
      <c r="IS585" s="390"/>
      <c r="IT585" s="390"/>
      <c r="IU585" s="390"/>
      <c r="IV585" s="390"/>
    </row>
    <row r="586" spans="1:256" x14ac:dyDescent="0.2">
      <c r="A586" s="458"/>
      <c r="B586" s="403"/>
      <c r="C586" s="404"/>
      <c r="D586" s="403"/>
      <c r="E586" s="433">
        <f t="shared" si="47"/>
        <v>0</v>
      </c>
      <c r="F586" s="460">
        <f t="shared" si="48"/>
        <v>0</v>
      </c>
      <c r="G586" s="439"/>
      <c r="H586" s="454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  <c r="V586" s="390"/>
      <c r="W586" s="390"/>
      <c r="X586" s="390"/>
      <c r="Y586" s="390"/>
      <c r="Z586" s="390"/>
      <c r="AA586" s="390"/>
      <c r="AB586" s="390"/>
      <c r="AC586" s="390"/>
      <c r="AD586" s="390"/>
      <c r="AE586" s="390"/>
      <c r="AF586" s="390"/>
      <c r="AG586" s="390"/>
      <c r="AH586" s="390"/>
      <c r="AI586" s="390"/>
      <c r="AJ586" s="390"/>
      <c r="AK586" s="390"/>
      <c r="AL586" s="390"/>
      <c r="AM586" s="390"/>
      <c r="AN586" s="390"/>
      <c r="AO586" s="390"/>
      <c r="AP586" s="390"/>
      <c r="AQ586" s="390"/>
      <c r="AR586" s="390"/>
      <c r="AS586" s="390"/>
      <c r="AT586" s="390"/>
      <c r="AU586" s="390"/>
      <c r="AV586" s="390"/>
      <c r="AW586" s="390"/>
      <c r="AX586" s="390"/>
      <c r="AY586" s="390"/>
      <c r="AZ586" s="390"/>
      <c r="BA586" s="390"/>
      <c r="BB586" s="390"/>
      <c r="BC586" s="390"/>
      <c r="BD586" s="390"/>
      <c r="BE586" s="390"/>
      <c r="BF586" s="390"/>
      <c r="BG586" s="390"/>
      <c r="BH586" s="390"/>
      <c r="BI586" s="390"/>
      <c r="BJ586" s="390"/>
      <c r="BK586" s="390"/>
      <c r="BL586" s="390"/>
      <c r="BM586" s="390"/>
      <c r="BN586" s="390"/>
      <c r="BO586" s="390"/>
      <c r="BP586" s="390"/>
      <c r="BQ586" s="390"/>
      <c r="BR586" s="390"/>
      <c r="BS586" s="390"/>
      <c r="BT586" s="390"/>
      <c r="BU586" s="390"/>
      <c r="BV586" s="390"/>
      <c r="BW586" s="390"/>
      <c r="BX586" s="390"/>
      <c r="BY586" s="390"/>
      <c r="BZ586" s="390"/>
      <c r="CA586" s="390"/>
      <c r="CB586" s="390"/>
      <c r="CC586" s="390"/>
      <c r="CD586" s="390"/>
      <c r="CE586" s="390"/>
      <c r="CF586" s="390"/>
      <c r="CG586" s="390"/>
      <c r="CH586" s="390"/>
      <c r="CI586" s="390"/>
      <c r="CJ586" s="390"/>
      <c r="CK586" s="390"/>
      <c r="CL586" s="390"/>
      <c r="CM586" s="390"/>
      <c r="CN586" s="390"/>
      <c r="CO586" s="390"/>
      <c r="CP586" s="390"/>
      <c r="CQ586" s="390"/>
      <c r="CR586" s="390"/>
      <c r="CS586" s="390"/>
      <c r="CT586" s="390"/>
      <c r="CU586" s="390"/>
      <c r="CV586" s="390"/>
      <c r="CW586" s="390"/>
      <c r="CX586" s="390"/>
      <c r="CY586" s="390"/>
      <c r="CZ586" s="390"/>
      <c r="DA586" s="390"/>
      <c r="DB586" s="390"/>
      <c r="DC586" s="390"/>
      <c r="DD586" s="390"/>
      <c r="DE586" s="390"/>
      <c r="DF586" s="390"/>
      <c r="DG586" s="390"/>
      <c r="DH586" s="390"/>
      <c r="DI586" s="390"/>
      <c r="DJ586" s="390"/>
      <c r="DK586" s="390"/>
      <c r="DL586" s="390"/>
      <c r="DM586" s="390"/>
      <c r="DN586" s="390"/>
      <c r="DO586" s="390"/>
      <c r="DP586" s="390"/>
      <c r="DQ586" s="390"/>
      <c r="DR586" s="390"/>
      <c r="DS586" s="390"/>
      <c r="DT586" s="390"/>
      <c r="DU586" s="390"/>
      <c r="DV586" s="390"/>
      <c r="DW586" s="390"/>
      <c r="DX586" s="390"/>
      <c r="DY586" s="390"/>
      <c r="DZ586" s="390"/>
      <c r="EA586" s="390"/>
      <c r="EB586" s="390"/>
      <c r="EC586" s="390"/>
      <c r="ED586" s="390"/>
      <c r="EE586" s="390"/>
      <c r="EF586" s="390"/>
      <c r="EG586" s="390"/>
      <c r="EH586" s="390"/>
      <c r="EI586" s="390"/>
      <c r="EJ586" s="390"/>
      <c r="EK586" s="390"/>
      <c r="EL586" s="390"/>
      <c r="EM586" s="390"/>
      <c r="EN586" s="390"/>
      <c r="EO586" s="390"/>
      <c r="EP586" s="390"/>
      <c r="EQ586" s="390"/>
      <c r="ER586" s="390"/>
      <c r="ES586" s="390"/>
      <c r="ET586" s="390"/>
      <c r="EU586" s="390"/>
      <c r="EV586" s="390"/>
      <c r="EW586" s="390"/>
      <c r="EX586" s="390"/>
      <c r="EY586" s="390"/>
      <c r="EZ586" s="390"/>
      <c r="FA586" s="390"/>
      <c r="FB586" s="390"/>
      <c r="FC586" s="390"/>
      <c r="FD586" s="390"/>
      <c r="FE586" s="390"/>
      <c r="FF586" s="390"/>
      <c r="FG586" s="390"/>
      <c r="FH586" s="390"/>
      <c r="FI586" s="390"/>
      <c r="FJ586" s="390"/>
      <c r="FK586" s="390"/>
      <c r="FL586" s="390"/>
      <c r="FM586" s="390"/>
      <c r="FN586" s="390"/>
      <c r="FO586" s="390"/>
      <c r="FP586" s="390"/>
      <c r="FQ586" s="390"/>
      <c r="FR586" s="390"/>
      <c r="FS586" s="390"/>
      <c r="FT586" s="390"/>
      <c r="FU586" s="390"/>
      <c r="FV586" s="390"/>
      <c r="FW586" s="390"/>
      <c r="FX586" s="390"/>
      <c r="FY586" s="390"/>
      <c r="FZ586" s="390"/>
      <c r="GA586" s="390"/>
      <c r="GB586" s="390"/>
      <c r="GC586" s="390"/>
      <c r="GD586" s="390"/>
      <c r="GE586" s="390"/>
      <c r="GF586" s="390"/>
      <c r="GG586" s="390"/>
      <c r="GH586" s="390"/>
      <c r="GI586" s="390"/>
      <c r="GJ586" s="390"/>
      <c r="GK586" s="390"/>
      <c r="GL586" s="390"/>
      <c r="GM586" s="390"/>
      <c r="GN586" s="390"/>
      <c r="GO586" s="390"/>
      <c r="GP586" s="390"/>
      <c r="GQ586" s="390"/>
      <c r="GR586" s="390"/>
      <c r="GS586" s="390"/>
      <c r="GT586" s="390"/>
      <c r="GU586" s="390"/>
      <c r="GV586" s="390"/>
      <c r="GW586" s="390"/>
      <c r="GX586" s="390"/>
      <c r="GY586" s="390"/>
      <c r="GZ586" s="390"/>
      <c r="HA586" s="390"/>
      <c r="HB586" s="390"/>
      <c r="HC586" s="390"/>
      <c r="HD586" s="390"/>
      <c r="HE586" s="390"/>
      <c r="HF586" s="390"/>
      <c r="HG586" s="390"/>
      <c r="HH586" s="390"/>
      <c r="HI586" s="390"/>
      <c r="HJ586" s="390"/>
      <c r="HK586" s="390"/>
      <c r="HL586" s="390"/>
      <c r="HM586" s="390"/>
      <c r="HN586" s="390"/>
      <c r="HO586" s="390"/>
      <c r="HP586" s="390"/>
      <c r="HQ586" s="390"/>
      <c r="HR586" s="390"/>
      <c r="HS586" s="390"/>
      <c r="HT586" s="390"/>
      <c r="HU586" s="390"/>
      <c r="HV586" s="390"/>
      <c r="HW586" s="390"/>
      <c r="HX586" s="390"/>
      <c r="HY586" s="390"/>
      <c r="HZ586" s="390"/>
      <c r="IA586" s="390"/>
      <c r="IB586" s="390"/>
      <c r="IC586" s="390"/>
      <c r="ID586" s="390"/>
      <c r="IE586" s="390"/>
      <c r="IF586" s="390"/>
      <c r="IG586" s="390"/>
      <c r="IH586" s="390"/>
      <c r="II586" s="390"/>
      <c r="IJ586" s="390"/>
      <c r="IK586" s="390"/>
      <c r="IL586" s="390"/>
      <c r="IM586" s="390"/>
      <c r="IN586" s="390"/>
      <c r="IO586" s="390"/>
      <c r="IP586" s="390"/>
      <c r="IQ586" s="390"/>
      <c r="IR586" s="390"/>
      <c r="IS586" s="390"/>
      <c r="IT586" s="390"/>
      <c r="IU586" s="390"/>
      <c r="IV586" s="390"/>
    </row>
    <row r="587" spans="1:256" x14ac:dyDescent="0.2">
      <c r="A587" s="458"/>
      <c r="B587" s="403"/>
      <c r="C587" s="404"/>
      <c r="D587" s="403"/>
      <c r="E587" s="433">
        <f t="shared" si="47"/>
        <v>0</v>
      </c>
      <c r="F587" s="460">
        <f t="shared" si="48"/>
        <v>0</v>
      </c>
      <c r="G587" s="439"/>
      <c r="H587" s="454"/>
      <c r="I587" s="390"/>
      <c r="J587" s="390"/>
      <c r="K587" s="390"/>
      <c r="L587" s="390"/>
      <c r="M587" s="390"/>
      <c r="N587" s="390"/>
      <c r="O587" s="390"/>
      <c r="P587" s="390"/>
      <c r="Q587" s="390"/>
      <c r="R587" s="390"/>
      <c r="S587" s="390"/>
      <c r="T587" s="390"/>
      <c r="U587" s="390"/>
      <c r="V587" s="390"/>
      <c r="W587" s="390"/>
      <c r="X587" s="390"/>
      <c r="Y587" s="390"/>
      <c r="Z587" s="390"/>
      <c r="AA587" s="390"/>
      <c r="AB587" s="390"/>
      <c r="AC587" s="390"/>
      <c r="AD587" s="390"/>
      <c r="AE587" s="390"/>
      <c r="AF587" s="390"/>
      <c r="AG587" s="390"/>
      <c r="AH587" s="390"/>
      <c r="AI587" s="390"/>
      <c r="AJ587" s="390"/>
      <c r="AK587" s="390"/>
      <c r="AL587" s="390"/>
      <c r="AM587" s="390"/>
      <c r="AN587" s="390"/>
      <c r="AO587" s="390"/>
      <c r="AP587" s="390"/>
      <c r="AQ587" s="390"/>
      <c r="AR587" s="390"/>
      <c r="AS587" s="390"/>
      <c r="AT587" s="390"/>
      <c r="AU587" s="390"/>
      <c r="AV587" s="390"/>
      <c r="AW587" s="390"/>
      <c r="AX587" s="390"/>
      <c r="AY587" s="390"/>
      <c r="AZ587" s="390"/>
      <c r="BA587" s="390"/>
      <c r="BB587" s="390"/>
      <c r="BC587" s="390"/>
      <c r="BD587" s="390"/>
      <c r="BE587" s="390"/>
      <c r="BF587" s="390"/>
      <c r="BG587" s="390"/>
      <c r="BH587" s="390"/>
      <c r="BI587" s="390"/>
      <c r="BJ587" s="390"/>
      <c r="BK587" s="390"/>
      <c r="BL587" s="390"/>
      <c r="BM587" s="390"/>
      <c r="BN587" s="390"/>
      <c r="BO587" s="390"/>
      <c r="BP587" s="390"/>
      <c r="BQ587" s="390"/>
      <c r="BR587" s="390"/>
      <c r="BS587" s="390"/>
      <c r="BT587" s="390"/>
      <c r="BU587" s="390"/>
      <c r="BV587" s="390"/>
      <c r="BW587" s="390"/>
      <c r="BX587" s="390"/>
      <c r="BY587" s="390"/>
      <c r="BZ587" s="390"/>
      <c r="CA587" s="390"/>
      <c r="CB587" s="390"/>
      <c r="CC587" s="390"/>
      <c r="CD587" s="390"/>
      <c r="CE587" s="390"/>
      <c r="CF587" s="390"/>
      <c r="CG587" s="390"/>
      <c r="CH587" s="390"/>
      <c r="CI587" s="390"/>
      <c r="CJ587" s="390"/>
      <c r="CK587" s="390"/>
      <c r="CL587" s="390"/>
      <c r="CM587" s="390"/>
      <c r="CN587" s="390"/>
      <c r="CO587" s="390"/>
      <c r="CP587" s="390"/>
      <c r="CQ587" s="390"/>
      <c r="CR587" s="390"/>
      <c r="CS587" s="390"/>
      <c r="CT587" s="390"/>
      <c r="CU587" s="390"/>
      <c r="CV587" s="390"/>
      <c r="CW587" s="390"/>
      <c r="CX587" s="390"/>
      <c r="CY587" s="390"/>
      <c r="CZ587" s="390"/>
      <c r="DA587" s="390"/>
      <c r="DB587" s="390"/>
      <c r="DC587" s="390"/>
      <c r="DD587" s="390"/>
      <c r="DE587" s="390"/>
      <c r="DF587" s="390"/>
      <c r="DG587" s="390"/>
      <c r="DH587" s="390"/>
      <c r="DI587" s="390"/>
      <c r="DJ587" s="390"/>
      <c r="DK587" s="390"/>
      <c r="DL587" s="390"/>
      <c r="DM587" s="390"/>
      <c r="DN587" s="390"/>
      <c r="DO587" s="390"/>
      <c r="DP587" s="390"/>
      <c r="DQ587" s="390"/>
      <c r="DR587" s="390"/>
      <c r="DS587" s="390"/>
      <c r="DT587" s="390"/>
      <c r="DU587" s="390"/>
      <c r="DV587" s="390"/>
      <c r="DW587" s="390"/>
      <c r="DX587" s="390"/>
      <c r="DY587" s="390"/>
      <c r="DZ587" s="390"/>
      <c r="EA587" s="390"/>
      <c r="EB587" s="390"/>
      <c r="EC587" s="390"/>
      <c r="ED587" s="390"/>
      <c r="EE587" s="390"/>
      <c r="EF587" s="390"/>
      <c r="EG587" s="390"/>
      <c r="EH587" s="390"/>
      <c r="EI587" s="390"/>
      <c r="EJ587" s="390"/>
      <c r="EK587" s="390"/>
      <c r="EL587" s="390"/>
      <c r="EM587" s="390"/>
      <c r="EN587" s="390"/>
      <c r="EO587" s="390"/>
      <c r="EP587" s="390"/>
      <c r="EQ587" s="390"/>
      <c r="ER587" s="390"/>
      <c r="ES587" s="390"/>
      <c r="ET587" s="390"/>
      <c r="EU587" s="390"/>
      <c r="EV587" s="390"/>
      <c r="EW587" s="390"/>
      <c r="EX587" s="390"/>
      <c r="EY587" s="390"/>
      <c r="EZ587" s="390"/>
      <c r="FA587" s="390"/>
      <c r="FB587" s="390"/>
      <c r="FC587" s="390"/>
      <c r="FD587" s="390"/>
      <c r="FE587" s="390"/>
      <c r="FF587" s="390"/>
      <c r="FG587" s="390"/>
      <c r="FH587" s="390"/>
      <c r="FI587" s="390"/>
      <c r="FJ587" s="390"/>
      <c r="FK587" s="390"/>
      <c r="FL587" s="390"/>
      <c r="FM587" s="390"/>
      <c r="FN587" s="390"/>
      <c r="FO587" s="390"/>
      <c r="FP587" s="390"/>
      <c r="FQ587" s="390"/>
      <c r="FR587" s="390"/>
      <c r="FS587" s="390"/>
      <c r="FT587" s="390"/>
      <c r="FU587" s="390"/>
      <c r="FV587" s="390"/>
      <c r="FW587" s="390"/>
      <c r="FX587" s="390"/>
      <c r="FY587" s="390"/>
      <c r="FZ587" s="390"/>
      <c r="GA587" s="390"/>
      <c r="GB587" s="390"/>
      <c r="GC587" s="390"/>
      <c r="GD587" s="390"/>
      <c r="GE587" s="390"/>
      <c r="GF587" s="390"/>
      <c r="GG587" s="390"/>
      <c r="GH587" s="390"/>
      <c r="GI587" s="390"/>
      <c r="GJ587" s="390"/>
      <c r="GK587" s="390"/>
      <c r="GL587" s="390"/>
      <c r="GM587" s="390"/>
      <c r="GN587" s="390"/>
      <c r="GO587" s="390"/>
      <c r="GP587" s="390"/>
      <c r="GQ587" s="390"/>
      <c r="GR587" s="390"/>
      <c r="GS587" s="390"/>
      <c r="GT587" s="390"/>
      <c r="GU587" s="390"/>
      <c r="GV587" s="390"/>
      <c r="GW587" s="390"/>
      <c r="GX587" s="390"/>
      <c r="GY587" s="390"/>
      <c r="GZ587" s="390"/>
      <c r="HA587" s="390"/>
      <c r="HB587" s="390"/>
      <c r="HC587" s="390"/>
      <c r="HD587" s="390"/>
      <c r="HE587" s="390"/>
      <c r="HF587" s="390"/>
      <c r="HG587" s="390"/>
      <c r="HH587" s="390"/>
      <c r="HI587" s="390"/>
      <c r="HJ587" s="390"/>
      <c r="HK587" s="390"/>
      <c r="HL587" s="390"/>
      <c r="HM587" s="390"/>
      <c r="HN587" s="390"/>
      <c r="HO587" s="390"/>
      <c r="HP587" s="390"/>
      <c r="HQ587" s="390"/>
      <c r="HR587" s="390"/>
      <c r="HS587" s="390"/>
      <c r="HT587" s="390"/>
      <c r="HU587" s="390"/>
      <c r="HV587" s="390"/>
      <c r="HW587" s="390"/>
      <c r="HX587" s="390"/>
      <c r="HY587" s="390"/>
      <c r="HZ587" s="390"/>
      <c r="IA587" s="390"/>
      <c r="IB587" s="390"/>
      <c r="IC587" s="390"/>
      <c r="ID587" s="390"/>
      <c r="IE587" s="390"/>
      <c r="IF587" s="390"/>
      <c r="IG587" s="390"/>
      <c r="IH587" s="390"/>
      <c r="II587" s="390"/>
      <c r="IJ587" s="390"/>
      <c r="IK587" s="390"/>
      <c r="IL587" s="390"/>
      <c r="IM587" s="390"/>
      <c r="IN587" s="390"/>
      <c r="IO587" s="390"/>
      <c r="IP587" s="390"/>
      <c r="IQ587" s="390"/>
      <c r="IR587" s="390"/>
      <c r="IS587" s="390"/>
      <c r="IT587" s="390"/>
      <c r="IU587" s="390"/>
      <c r="IV587" s="390"/>
    </row>
    <row r="588" spans="1:256" x14ac:dyDescent="0.2">
      <c r="A588" s="458"/>
      <c r="B588" s="403"/>
      <c r="C588" s="404"/>
      <c r="D588" s="403"/>
      <c r="E588" s="433">
        <f t="shared" si="47"/>
        <v>0</v>
      </c>
      <c r="F588" s="460">
        <f t="shared" si="48"/>
        <v>0</v>
      </c>
      <c r="G588" s="439"/>
      <c r="H588" s="454"/>
      <c r="I588" s="390"/>
      <c r="J588" s="390"/>
      <c r="K588" s="390"/>
      <c r="L588" s="390"/>
      <c r="M588" s="390"/>
      <c r="N588" s="390"/>
      <c r="O588" s="390"/>
      <c r="P588" s="390"/>
      <c r="Q588" s="390"/>
      <c r="R588" s="390"/>
      <c r="S588" s="390"/>
      <c r="T588" s="390"/>
      <c r="U588" s="390"/>
      <c r="V588" s="390"/>
      <c r="W588" s="390"/>
      <c r="X588" s="390"/>
      <c r="Y588" s="390"/>
      <c r="Z588" s="390"/>
      <c r="AA588" s="390"/>
      <c r="AB588" s="390"/>
      <c r="AC588" s="390"/>
      <c r="AD588" s="390"/>
      <c r="AE588" s="390"/>
      <c r="AF588" s="390"/>
      <c r="AG588" s="390"/>
      <c r="AH588" s="390"/>
      <c r="AI588" s="390"/>
      <c r="AJ588" s="390"/>
      <c r="AK588" s="390"/>
      <c r="AL588" s="390"/>
      <c r="AM588" s="390"/>
      <c r="AN588" s="390"/>
      <c r="AO588" s="390"/>
      <c r="AP588" s="390"/>
      <c r="AQ588" s="390"/>
      <c r="AR588" s="390"/>
      <c r="AS588" s="390"/>
      <c r="AT588" s="390"/>
      <c r="AU588" s="390"/>
      <c r="AV588" s="390"/>
      <c r="AW588" s="390"/>
      <c r="AX588" s="390"/>
      <c r="AY588" s="390"/>
      <c r="AZ588" s="390"/>
      <c r="BA588" s="390"/>
      <c r="BB588" s="390"/>
      <c r="BC588" s="390"/>
      <c r="BD588" s="390"/>
      <c r="BE588" s="390"/>
      <c r="BF588" s="390"/>
      <c r="BG588" s="390"/>
      <c r="BH588" s="390"/>
      <c r="BI588" s="390"/>
      <c r="BJ588" s="390"/>
      <c r="BK588" s="390"/>
      <c r="BL588" s="390"/>
      <c r="BM588" s="390"/>
      <c r="BN588" s="390"/>
      <c r="BO588" s="390"/>
      <c r="BP588" s="390"/>
      <c r="BQ588" s="390"/>
      <c r="BR588" s="390"/>
      <c r="BS588" s="390"/>
      <c r="BT588" s="390"/>
      <c r="BU588" s="390"/>
      <c r="BV588" s="390"/>
      <c r="BW588" s="390"/>
      <c r="BX588" s="390"/>
      <c r="BY588" s="390"/>
      <c r="BZ588" s="390"/>
      <c r="CA588" s="390"/>
      <c r="CB588" s="390"/>
      <c r="CC588" s="390"/>
      <c r="CD588" s="390"/>
      <c r="CE588" s="390"/>
      <c r="CF588" s="390"/>
      <c r="CG588" s="390"/>
      <c r="CH588" s="390"/>
      <c r="CI588" s="390"/>
      <c r="CJ588" s="390"/>
      <c r="CK588" s="390"/>
      <c r="CL588" s="390"/>
      <c r="CM588" s="390"/>
      <c r="CN588" s="390"/>
      <c r="CO588" s="390"/>
      <c r="CP588" s="390"/>
      <c r="CQ588" s="390"/>
      <c r="CR588" s="390"/>
      <c r="CS588" s="390"/>
      <c r="CT588" s="390"/>
      <c r="CU588" s="390"/>
      <c r="CV588" s="390"/>
      <c r="CW588" s="390"/>
      <c r="CX588" s="390"/>
      <c r="CY588" s="390"/>
      <c r="CZ588" s="390"/>
      <c r="DA588" s="390"/>
      <c r="DB588" s="390"/>
      <c r="DC588" s="390"/>
      <c r="DD588" s="390"/>
      <c r="DE588" s="390"/>
      <c r="DF588" s="390"/>
      <c r="DG588" s="390"/>
      <c r="DH588" s="390"/>
      <c r="DI588" s="390"/>
      <c r="DJ588" s="390"/>
      <c r="DK588" s="390"/>
      <c r="DL588" s="390"/>
      <c r="DM588" s="390"/>
      <c r="DN588" s="390"/>
      <c r="DO588" s="390"/>
      <c r="DP588" s="390"/>
      <c r="DQ588" s="390"/>
      <c r="DR588" s="390"/>
      <c r="DS588" s="390"/>
      <c r="DT588" s="390"/>
      <c r="DU588" s="390"/>
      <c r="DV588" s="390"/>
      <c r="DW588" s="390"/>
      <c r="DX588" s="390"/>
      <c r="DY588" s="390"/>
      <c r="DZ588" s="390"/>
      <c r="EA588" s="390"/>
      <c r="EB588" s="390"/>
      <c r="EC588" s="390"/>
      <c r="ED588" s="390"/>
      <c r="EE588" s="390"/>
      <c r="EF588" s="390"/>
      <c r="EG588" s="390"/>
      <c r="EH588" s="390"/>
      <c r="EI588" s="390"/>
      <c r="EJ588" s="390"/>
      <c r="EK588" s="390"/>
      <c r="EL588" s="390"/>
      <c r="EM588" s="390"/>
      <c r="EN588" s="390"/>
      <c r="EO588" s="390"/>
      <c r="EP588" s="390"/>
      <c r="EQ588" s="390"/>
      <c r="ER588" s="390"/>
      <c r="ES588" s="390"/>
      <c r="ET588" s="390"/>
      <c r="EU588" s="390"/>
      <c r="EV588" s="390"/>
      <c r="EW588" s="390"/>
      <c r="EX588" s="390"/>
      <c r="EY588" s="390"/>
      <c r="EZ588" s="390"/>
      <c r="FA588" s="390"/>
      <c r="FB588" s="390"/>
      <c r="FC588" s="390"/>
      <c r="FD588" s="390"/>
      <c r="FE588" s="390"/>
      <c r="FF588" s="390"/>
      <c r="FG588" s="390"/>
      <c r="FH588" s="390"/>
      <c r="FI588" s="390"/>
      <c r="FJ588" s="390"/>
      <c r="FK588" s="390"/>
      <c r="FL588" s="390"/>
      <c r="FM588" s="390"/>
      <c r="FN588" s="390"/>
      <c r="FO588" s="390"/>
      <c r="FP588" s="390"/>
      <c r="FQ588" s="390"/>
      <c r="FR588" s="390"/>
      <c r="FS588" s="390"/>
      <c r="FT588" s="390"/>
      <c r="FU588" s="390"/>
      <c r="FV588" s="390"/>
      <c r="FW588" s="390"/>
      <c r="FX588" s="390"/>
      <c r="FY588" s="390"/>
      <c r="FZ588" s="390"/>
      <c r="GA588" s="390"/>
      <c r="GB588" s="390"/>
      <c r="GC588" s="390"/>
      <c r="GD588" s="390"/>
      <c r="GE588" s="390"/>
      <c r="GF588" s="390"/>
      <c r="GG588" s="390"/>
      <c r="GH588" s="390"/>
      <c r="GI588" s="390"/>
      <c r="GJ588" s="390"/>
      <c r="GK588" s="390"/>
      <c r="GL588" s="390"/>
      <c r="GM588" s="390"/>
      <c r="GN588" s="390"/>
      <c r="GO588" s="390"/>
      <c r="GP588" s="390"/>
      <c r="GQ588" s="390"/>
      <c r="GR588" s="390"/>
      <c r="GS588" s="390"/>
      <c r="GT588" s="390"/>
      <c r="GU588" s="390"/>
      <c r="GV588" s="390"/>
      <c r="GW588" s="390"/>
      <c r="GX588" s="390"/>
      <c r="GY588" s="390"/>
      <c r="GZ588" s="390"/>
      <c r="HA588" s="390"/>
      <c r="HB588" s="390"/>
      <c r="HC588" s="390"/>
      <c r="HD588" s="390"/>
      <c r="HE588" s="390"/>
      <c r="HF588" s="390"/>
      <c r="HG588" s="390"/>
      <c r="HH588" s="390"/>
      <c r="HI588" s="390"/>
      <c r="HJ588" s="390"/>
      <c r="HK588" s="390"/>
      <c r="HL588" s="390"/>
      <c r="HM588" s="390"/>
      <c r="HN588" s="390"/>
      <c r="HO588" s="390"/>
      <c r="HP588" s="390"/>
      <c r="HQ588" s="390"/>
      <c r="HR588" s="390"/>
      <c r="HS588" s="390"/>
      <c r="HT588" s="390"/>
      <c r="HU588" s="390"/>
      <c r="HV588" s="390"/>
      <c r="HW588" s="390"/>
      <c r="HX588" s="390"/>
      <c r="HY588" s="390"/>
      <c r="HZ588" s="390"/>
      <c r="IA588" s="390"/>
      <c r="IB588" s="390"/>
      <c r="IC588" s="390"/>
      <c r="ID588" s="390"/>
      <c r="IE588" s="390"/>
      <c r="IF588" s="390"/>
      <c r="IG588" s="390"/>
      <c r="IH588" s="390"/>
      <c r="II588" s="390"/>
      <c r="IJ588" s="390"/>
      <c r="IK588" s="390"/>
      <c r="IL588" s="390"/>
      <c r="IM588" s="390"/>
      <c r="IN588" s="390"/>
      <c r="IO588" s="390"/>
      <c r="IP588" s="390"/>
      <c r="IQ588" s="390"/>
      <c r="IR588" s="390"/>
      <c r="IS588" s="390"/>
      <c r="IT588" s="390"/>
      <c r="IU588" s="390"/>
      <c r="IV588" s="390"/>
    </row>
    <row r="589" spans="1:256" x14ac:dyDescent="0.2">
      <c r="A589" s="458"/>
      <c r="B589" s="403"/>
      <c r="C589" s="404"/>
      <c r="D589" s="403"/>
      <c r="E589" s="433">
        <f t="shared" si="47"/>
        <v>0</v>
      </c>
      <c r="F589" s="460">
        <f t="shared" si="48"/>
        <v>0</v>
      </c>
      <c r="G589" s="439"/>
      <c r="H589" s="454"/>
      <c r="I589" s="390"/>
      <c r="J589" s="390"/>
      <c r="K589" s="390"/>
      <c r="L589" s="390"/>
      <c r="M589" s="390"/>
      <c r="N589" s="390"/>
      <c r="O589" s="390"/>
      <c r="P589" s="390"/>
      <c r="Q589" s="390"/>
      <c r="R589" s="390"/>
      <c r="S589" s="390"/>
      <c r="T589" s="390"/>
      <c r="U589" s="390"/>
      <c r="V589" s="390"/>
      <c r="W589" s="390"/>
      <c r="X589" s="390"/>
      <c r="Y589" s="390"/>
      <c r="Z589" s="390"/>
      <c r="AA589" s="390"/>
      <c r="AB589" s="390"/>
      <c r="AC589" s="390"/>
      <c r="AD589" s="390"/>
      <c r="AE589" s="390"/>
      <c r="AF589" s="390"/>
      <c r="AG589" s="390"/>
      <c r="AH589" s="390"/>
      <c r="AI589" s="390"/>
      <c r="AJ589" s="390"/>
      <c r="AK589" s="390"/>
      <c r="AL589" s="390"/>
      <c r="AM589" s="390"/>
      <c r="AN589" s="390"/>
      <c r="AO589" s="390"/>
      <c r="AP589" s="390"/>
      <c r="AQ589" s="390"/>
      <c r="AR589" s="390"/>
      <c r="AS589" s="390"/>
      <c r="AT589" s="390"/>
      <c r="AU589" s="390"/>
      <c r="AV589" s="390"/>
      <c r="AW589" s="390"/>
      <c r="AX589" s="390"/>
      <c r="AY589" s="390"/>
      <c r="AZ589" s="390"/>
      <c r="BA589" s="390"/>
      <c r="BB589" s="390"/>
      <c r="BC589" s="390"/>
      <c r="BD589" s="390"/>
      <c r="BE589" s="390"/>
      <c r="BF589" s="390"/>
      <c r="BG589" s="390"/>
      <c r="BH589" s="390"/>
      <c r="BI589" s="390"/>
      <c r="BJ589" s="390"/>
      <c r="BK589" s="390"/>
      <c r="BL589" s="390"/>
      <c r="BM589" s="390"/>
      <c r="BN589" s="390"/>
      <c r="BO589" s="390"/>
      <c r="BP589" s="390"/>
      <c r="BQ589" s="390"/>
      <c r="BR589" s="390"/>
      <c r="BS589" s="390"/>
      <c r="BT589" s="390"/>
      <c r="BU589" s="390"/>
      <c r="BV589" s="390"/>
      <c r="BW589" s="390"/>
      <c r="BX589" s="390"/>
      <c r="BY589" s="390"/>
      <c r="BZ589" s="390"/>
      <c r="CA589" s="390"/>
      <c r="CB589" s="390"/>
      <c r="CC589" s="390"/>
      <c r="CD589" s="390"/>
      <c r="CE589" s="390"/>
      <c r="CF589" s="390"/>
      <c r="CG589" s="390"/>
      <c r="CH589" s="390"/>
      <c r="CI589" s="390"/>
      <c r="CJ589" s="390"/>
      <c r="CK589" s="390"/>
      <c r="CL589" s="390"/>
      <c r="CM589" s="390"/>
      <c r="CN589" s="390"/>
      <c r="CO589" s="390"/>
      <c r="CP589" s="390"/>
      <c r="CQ589" s="390"/>
      <c r="CR589" s="390"/>
      <c r="CS589" s="390"/>
      <c r="CT589" s="390"/>
      <c r="CU589" s="390"/>
      <c r="CV589" s="390"/>
      <c r="CW589" s="390"/>
      <c r="CX589" s="390"/>
      <c r="CY589" s="390"/>
      <c r="CZ589" s="390"/>
      <c r="DA589" s="390"/>
      <c r="DB589" s="390"/>
      <c r="DC589" s="390"/>
      <c r="DD589" s="390"/>
      <c r="DE589" s="390"/>
      <c r="DF589" s="390"/>
      <c r="DG589" s="390"/>
      <c r="DH589" s="390"/>
      <c r="DI589" s="390"/>
      <c r="DJ589" s="390"/>
      <c r="DK589" s="390"/>
      <c r="DL589" s="390"/>
      <c r="DM589" s="390"/>
      <c r="DN589" s="390"/>
      <c r="DO589" s="390"/>
      <c r="DP589" s="390"/>
      <c r="DQ589" s="390"/>
      <c r="DR589" s="390"/>
      <c r="DS589" s="390"/>
      <c r="DT589" s="390"/>
      <c r="DU589" s="390"/>
      <c r="DV589" s="390"/>
      <c r="DW589" s="390"/>
      <c r="DX589" s="390"/>
      <c r="DY589" s="390"/>
      <c r="DZ589" s="390"/>
      <c r="EA589" s="390"/>
      <c r="EB589" s="390"/>
      <c r="EC589" s="390"/>
      <c r="ED589" s="390"/>
      <c r="EE589" s="390"/>
      <c r="EF589" s="390"/>
      <c r="EG589" s="390"/>
      <c r="EH589" s="390"/>
      <c r="EI589" s="390"/>
      <c r="EJ589" s="390"/>
      <c r="EK589" s="390"/>
      <c r="EL589" s="390"/>
      <c r="EM589" s="390"/>
      <c r="EN589" s="390"/>
      <c r="EO589" s="390"/>
      <c r="EP589" s="390"/>
      <c r="EQ589" s="390"/>
      <c r="ER589" s="390"/>
      <c r="ES589" s="390"/>
      <c r="ET589" s="390"/>
      <c r="EU589" s="390"/>
      <c r="EV589" s="390"/>
      <c r="EW589" s="390"/>
      <c r="EX589" s="390"/>
      <c r="EY589" s="390"/>
      <c r="EZ589" s="390"/>
      <c r="FA589" s="390"/>
      <c r="FB589" s="390"/>
      <c r="FC589" s="390"/>
      <c r="FD589" s="390"/>
      <c r="FE589" s="390"/>
      <c r="FF589" s="390"/>
      <c r="FG589" s="390"/>
      <c r="FH589" s="390"/>
      <c r="FI589" s="390"/>
      <c r="FJ589" s="390"/>
      <c r="FK589" s="390"/>
      <c r="FL589" s="390"/>
      <c r="FM589" s="390"/>
      <c r="FN589" s="390"/>
      <c r="FO589" s="390"/>
      <c r="FP589" s="390"/>
      <c r="FQ589" s="390"/>
      <c r="FR589" s="390"/>
      <c r="FS589" s="390"/>
      <c r="FT589" s="390"/>
      <c r="FU589" s="390"/>
      <c r="FV589" s="390"/>
      <c r="FW589" s="390"/>
      <c r="FX589" s="390"/>
      <c r="FY589" s="390"/>
      <c r="FZ589" s="390"/>
      <c r="GA589" s="390"/>
      <c r="GB589" s="390"/>
      <c r="GC589" s="390"/>
      <c r="GD589" s="390"/>
      <c r="GE589" s="390"/>
      <c r="GF589" s="390"/>
      <c r="GG589" s="390"/>
      <c r="GH589" s="390"/>
      <c r="GI589" s="390"/>
      <c r="GJ589" s="390"/>
      <c r="GK589" s="390"/>
      <c r="GL589" s="390"/>
      <c r="GM589" s="390"/>
      <c r="GN589" s="390"/>
      <c r="GO589" s="390"/>
      <c r="GP589" s="390"/>
      <c r="GQ589" s="390"/>
      <c r="GR589" s="390"/>
      <c r="GS589" s="390"/>
      <c r="GT589" s="390"/>
      <c r="GU589" s="390"/>
      <c r="GV589" s="390"/>
      <c r="GW589" s="390"/>
      <c r="GX589" s="390"/>
      <c r="GY589" s="390"/>
      <c r="GZ589" s="390"/>
      <c r="HA589" s="390"/>
      <c r="HB589" s="390"/>
      <c r="HC589" s="390"/>
      <c r="HD589" s="390"/>
      <c r="HE589" s="390"/>
      <c r="HF589" s="390"/>
      <c r="HG589" s="390"/>
      <c r="HH589" s="390"/>
      <c r="HI589" s="390"/>
      <c r="HJ589" s="390"/>
      <c r="HK589" s="390"/>
      <c r="HL589" s="390"/>
      <c r="HM589" s="390"/>
      <c r="HN589" s="390"/>
      <c r="HO589" s="390"/>
      <c r="HP589" s="390"/>
      <c r="HQ589" s="390"/>
      <c r="HR589" s="390"/>
      <c r="HS589" s="390"/>
      <c r="HT589" s="390"/>
      <c r="HU589" s="390"/>
      <c r="HV589" s="390"/>
      <c r="HW589" s="390"/>
      <c r="HX589" s="390"/>
      <c r="HY589" s="390"/>
      <c r="HZ589" s="390"/>
      <c r="IA589" s="390"/>
      <c r="IB589" s="390"/>
      <c r="IC589" s="390"/>
      <c r="ID589" s="390"/>
      <c r="IE589" s="390"/>
      <c r="IF589" s="390"/>
      <c r="IG589" s="390"/>
      <c r="IH589" s="390"/>
      <c r="II589" s="390"/>
      <c r="IJ589" s="390"/>
      <c r="IK589" s="390"/>
      <c r="IL589" s="390"/>
      <c r="IM589" s="390"/>
      <c r="IN589" s="390"/>
      <c r="IO589" s="390"/>
      <c r="IP589" s="390"/>
      <c r="IQ589" s="390"/>
      <c r="IR589" s="390"/>
      <c r="IS589" s="390"/>
      <c r="IT589" s="390"/>
      <c r="IU589" s="390"/>
      <c r="IV589" s="390"/>
    </row>
    <row r="590" spans="1:256" x14ac:dyDescent="0.2">
      <c r="A590" s="458"/>
      <c r="B590" s="403"/>
      <c r="C590" s="404"/>
      <c r="D590" s="403"/>
      <c r="E590" s="433">
        <f t="shared" si="47"/>
        <v>0</v>
      </c>
      <c r="F590" s="460">
        <f t="shared" si="48"/>
        <v>0</v>
      </c>
      <c r="G590" s="439"/>
      <c r="H590" s="454"/>
      <c r="I590" s="390"/>
      <c r="J590" s="390"/>
      <c r="K590" s="390"/>
      <c r="L590" s="390"/>
      <c r="M590" s="390"/>
      <c r="N590" s="390"/>
      <c r="O590" s="390"/>
      <c r="P590" s="390"/>
      <c r="Q590" s="390"/>
      <c r="R590" s="390"/>
      <c r="S590" s="390"/>
      <c r="T590" s="390"/>
      <c r="U590" s="390"/>
      <c r="V590" s="390"/>
      <c r="W590" s="390"/>
      <c r="X590" s="390"/>
      <c r="Y590" s="390"/>
      <c r="Z590" s="390"/>
      <c r="AA590" s="390"/>
      <c r="AB590" s="390"/>
      <c r="AC590" s="390"/>
      <c r="AD590" s="390"/>
      <c r="AE590" s="390"/>
      <c r="AF590" s="390"/>
      <c r="AG590" s="390"/>
      <c r="AH590" s="390"/>
      <c r="AI590" s="390"/>
      <c r="AJ590" s="390"/>
      <c r="AK590" s="390"/>
      <c r="AL590" s="390"/>
      <c r="AM590" s="390"/>
      <c r="AN590" s="390"/>
      <c r="AO590" s="390"/>
      <c r="AP590" s="390"/>
      <c r="AQ590" s="390"/>
      <c r="AR590" s="390"/>
      <c r="AS590" s="390"/>
      <c r="AT590" s="390"/>
      <c r="AU590" s="390"/>
      <c r="AV590" s="390"/>
      <c r="AW590" s="390"/>
      <c r="AX590" s="390"/>
      <c r="AY590" s="390"/>
      <c r="AZ590" s="390"/>
      <c r="BA590" s="390"/>
      <c r="BB590" s="390"/>
      <c r="BC590" s="390"/>
      <c r="BD590" s="390"/>
      <c r="BE590" s="390"/>
      <c r="BF590" s="390"/>
      <c r="BG590" s="390"/>
      <c r="BH590" s="390"/>
      <c r="BI590" s="390"/>
      <c r="BJ590" s="390"/>
      <c r="BK590" s="390"/>
      <c r="BL590" s="390"/>
      <c r="BM590" s="390"/>
      <c r="BN590" s="390"/>
      <c r="BO590" s="390"/>
      <c r="BP590" s="390"/>
      <c r="BQ590" s="390"/>
      <c r="BR590" s="390"/>
      <c r="BS590" s="390"/>
      <c r="BT590" s="390"/>
      <c r="BU590" s="390"/>
      <c r="BV590" s="390"/>
      <c r="BW590" s="390"/>
      <c r="BX590" s="390"/>
      <c r="BY590" s="390"/>
      <c r="BZ590" s="390"/>
      <c r="CA590" s="390"/>
      <c r="CB590" s="390"/>
      <c r="CC590" s="390"/>
      <c r="CD590" s="390"/>
      <c r="CE590" s="390"/>
      <c r="CF590" s="390"/>
      <c r="CG590" s="390"/>
      <c r="CH590" s="390"/>
      <c r="CI590" s="390"/>
      <c r="CJ590" s="390"/>
      <c r="CK590" s="390"/>
      <c r="CL590" s="390"/>
      <c r="CM590" s="390"/>
      <c r="CN590" s="390"/>
      <c r="CO590" s="390"/>
      <c r="CP590" s="390"/>
      <c r="CQ590" s="390"/>
      <c r="CR590" s="390"/>
      <c r="CS590" s="390"/>
      <c r="CT590" s="390"/>
      <c r="CU590" s="390"/>
      <c r="CV590" s="390"/>
      <c r="CW590" s="390"/>
      <c r="CX590" s="390"/>
      <c r="CY590" s="390"/>
      <c r="CZ590" s="390"/>
      <c r="DA590" s="390"/>
      <c r="DB590" s="390"/>
      <c r="DC590" s="390"/>
      <c r="DD590" s="390"/>
      <c r="DE590" s="390"/>
      <c r="DF590" s="390"/>
      <c r="DG590" s="390"/>
      <c r="DH590" s="390"/>
      <c r="DI590" s="390"/>
      <c r="DJ590" s="390"/>
      <c r="DK590" s="390"/>
      <c r="DL590" s="390"/>
      <c r="DM590" s="390"/>
      <c r="DN590" s="390"/>
      <c r="DO590" s="390"/>
      <c r="DP590" s="390"/>
      <c r="DQ590" s="390"/>
      <c r="DR590" s="390"/>
      <c r="DS590" s="390"/>
      <c r="DT590" s="390"/>
      <c r="DU590" s="390"/>
      <c r="DV590" s="390"/>
      <c r="DW590" s="390"/>
      <c r="DX590" s="390"/>
      <c r="DY590" s="390"/>
      <c r="DZ590" s="390"/>
      <c r="EA590" s="390"/>
      <c r="EB590" s="390"/>
      <c r="EC590" s="390"/>
      <c r="ED590" s="390"/>
      <c r="EE590" s="390"/>
      <c r="EF590" s="390"/>
      <c r="EG590" s="390"/>
      <c r="EH590" s="390"/>
      <c r="EI590" s="390"/>
      <c r="EJ590" s="390"/>
      <c r="EK590" s="390"/>
      <c r="EL590" s="390"/>
      <c r="EM590" s="390"/>
      <c r="EN590" s="390"/>
      <c r="EO590" s="390"/>
      <c r="EP590" s="390"/>
      <c r="EQ590" s="390"/>
      <c r="ER590" s="390"/>
      <c r="ES590" s="390"/>
      <c r="ET590" s="390"/>
      <c r="EU590" s="390"/>
      <c r="EV590" s="390"/>
      <c r="EW590" s="390"/>
      <c r="EX590" s="390"/>
      <c r="EY590" s="390"/>
      <c r="EZ590" s="390"/>
      <c r="FA590" s="390"/>
      <c r="FB590" s="390"/>
      <c r="FC590" s="390"/>
      <c r="FD590" s="390"/>
      <c r="FE590" s="390"/>
      <c r="FF590" s="390"/>
      <c r="FG590" s="390"/>
      <c r="FH590" s="390"/>
      <c r="FI590" s="390"/>
      <c r="FJ590" s="390"/>
      <c r="FK590" s="390"/>
      <c r="FL590" s="390"/>
      <c r="FM590" s="390"/>
      <c r="FN590" s="390"/>
      <c r="FO590" s="390"/>
      <c r="FP590" s="390"/>
      <c r="FQ590" s="390"/>
      <c r="FR590" s="390"/>
      <c r="FS590" s="390"/>
      <c r="FT590" s="390"/>
      <c r="FU590" s="390"/>
      <c r="FV590" s="390"/>
      <c r="FW590" s="390"/>
      <c r="FX590" s="390"/>
      <c r="FY590" s="390"/>
      <c r="FZ590" s="390"/>
      <c r="GA590" s="390"/>
      <c r="GB590" s="390"/>
      <c r="GC590" s="390"/>
      <c r="GD590" s="390"/>
      <c r="GE590" s="390"/>
      <c r="GF590" s="390"/>
      <c r="GG590" s="390"/>
      <c r="GH590" s="390"/>
      <c r="GI590" s="390"/>
      <c r="GJ590" s="390"/>
      <c r="GK590" s="390"/>
      <c r="GL590" s="390"/>
      <c r="GM590" s="390"/>
      <c r="GN590" s="390"/>
      <c r="GO590" s="390"/>
      <c r="GP590" s="390"/>
      <c r="GQ590" s="390"/>
      <c r="GR590" s="390"/>
      <c r="GS590" s="390"/>
      <c r="GT590" s="390"/>
      <c r="GU590" s="390"/>
      <c r="GV590" s="390"/>
      <c r="GW590" s="390"/>
      <c r="GX590" s="390"/>
      <c r="GY590" s="390"/>
      <c r="GZ590" s="390"/>
      <c r="HA590" s="390"/>
      <c r="HB590" s="390"/>
      <c r="HC590" s="390"/>
      <c r="HD590" s="390"/>
      <c r="HE590" s="390"/>
      <c r="HF590" s="390"/>
      <c r="HG590" s="390"/>
      <c r="HH590" s="390"/>
      <c r="HI590" s="390"/>
      <c r="HJ590" s="390"/>
      <c r="HK590" s="390"/>
      <c r="HL590" s="390"/>
      <c r="HM590" s="390"/>
      <c r="HN590" s="390"/>
      <c r="HO590" s="390"/>
      <c r="HP590" s="390"/>
      <c r="HQ590" s="390"/>
      <c r="HR590" s="390"/>
      <c r="HS590" s="390"/>
      <c r="HT590" s="390"/>
      <c r="HU590" s="390"/>
      <c r="HV590" s="390"/>
      <c r="HW590" s="390"/>
      <c r="HX590" s="390"/>
      <c r="HY590" s="390"/>
      <c r="HZ590" s="390"/>
      <c r="IA590" s="390"/>
      <c r="IB590" s="390"/>
      <c r="IC590" s="390"/>
      <c r="ID590" s="390"/>
      <c r="IE590" s="390"/>
      <c r="IF590" s="390"/>
      <c r="IG590" s="390"/>
      <c r="IH590" s="390"/>
      <c r="II590" s="390"/>
      <c r="IJ590" s="390"/>
      <c r="IK590" s="390"/>
      <c r="IL590" s="390"/>
      <c r="IM590" s="390"/>
      <c r="IN590" s="390"/>
      <c r="IO590" s="390"/>
      <c r="IP590" s="390"/>
      <c r="IQ590" s="390"/>
      <c r="IR590" s="390"/>
      <c r="IS590" s="390"/>
      <c r="IT590" s="390"/>
      <c r="IU590" s="390"/>
      <c r="IV590" s="390"/>
    </row>
    <row r="591" spans="1:256" x14ac:dyDescent="0.2">
      <c r="A591" s="458"/>
      <c r="B591" s="403"/>
      <c r="C591" s="404"/>
      <c r="D591" s="403"/>
      <c r="E591" s="433">
        <f t="shared" si="47"/>
        <v>0</v>
      </c>
      <c r="F591" s="460">
        <f t="shared" si="48"/>
        <v>0</v>
      </c>
      <c r="G591" s="439"/>
      <c r="H591" s="454"/>
      <c r="I591" s="390"/>
      <c r="J591" s="390"/>
      <c r="K591" s="390"/>
      <c r="L591" s="390"/>
      <c r="M591" s="390"/>
      <c r="N591" s="390"/>
      <c r="O591" s="390"/>
      <c r="P591" s="390"/>
      <c r="Q591" s="390"/>
      <c r="R591" s="390"/>
      <c r="S591" s="390"/>
      <c r="T591" s="390"/>
      <c r="U591" s="390"/>
      <c r="V591" s="390"/>
      <c r="W591" s="390"/>
      <c r="X591" s="390"/>
      <c r="Y591" s="390"/>
      <c r="Z591" s="390"/>
      <c r="AA591" s="390"/>
      <c r="AB591" s="390"/>
      <c r="AC591" s="390"/>
      <c r="AD591" s="390"/>
      <c r="AE591" s="390"/>
      <c r="AF591" s="390"/>
      <c r="AG591" s="390"/>
      <c r="AH591" s="390"/>
      <c r="AI591" s="390"/>
      <c r="AJ591" s="390"/>
      <c r="AK591" s="390"/>
      <c r="AL591" s="390"/>
      <c r="AM591" s="390"/>
      <c r="AN591" s="390"/>
      <c r="AO591" s="390"/>
      <c r="AP591" s="390"/>
      <c r="AQ591" s="390"/>
      <c r="AR591" s="390"/>
      <c r="AS591" s="390"/>
      <c r="AT591" s="390"/>
      <c r="AU591" s="390"/>
      <c r="AV591" s="390"/>
      <c r="AW591" s="390"/>
      <c r="AX591" s="390"/>
      <c r="AY591" s="390"/>
      <c r="AZ591" s="390"/>
      <c r="BA591" s="390"/>
      <c r="BB591" s="390"/>
      <c r="BC591" s="390"/>
      <c r="BD591" s="390"/>
      <c r="BE591" s="390"/>
      <c r="BF591" s="390"/>
      <c r="BG591" s="390"/>
      <c r="BH591" s="390"/>
      <c r="BI591" s="390"/>
      <c r="BJ591" s="390"/>
      <c r="BK591" s="390"/>
      <c r="BL591" s="390"/>
      <c r="BM591" s="390"/>
      <c r="BN591" s="390"/>
      <c r="BO591" s="390"/>
      <c r="BP591" s="390"/>
      <c r="BQ591" s="390"/>
      <c r="BR591" s="390"/>
      <c r="BS591" s="390"/>
      <c r="BT591" s="390"/>
      <c r="BU591" s="390"/>
      <c r="BV591" s="390"/>
      <c r="BW591" s="390"/>
      <c r="BX591" s="390"/>
      <c r="BY591" s="390"/>
      <c r="BZ591" s="390"/>
      <c r="CA591" s="390"/>
      <c r="CB591" s="390"/>
      <c r="CC591" s="390"/>
      <c r="CD591" s="390"/>
      <c r="CE591" s="390"/>
      <c r="CF591" s="390"/>
      <c r="CG591" s="390"/>
      <c r="CH591" s="390"/>
      <c r="CI591" s="390"/>
      <c r="CJ591" s="390"/>
      <c r="CK591" s="390"/>
      <c r="CL591" s="390"/>
      <c r="CM591" s="390"/>
      <c r="CN591" s="390"/>
      <c r="CO591" s="390"/>
      <c r="CP591" s="390"/>
      <c r="CQ591" s="390"/>
      <c r="CR591" s="390"/>
      <c r="CS591" s="390"/>
      <c r="CT591" s="390"/>
      <c r="CU591" s="390"/>
      <c r="CV591" s="390"/>
      <c r="CW591" s="390"/>
      <c r="CX591" s="390"/>
      <c r="CY591" s="390"/>
      <c r="CZ591" s="390"/>
      <c r="DA591" s="390"/>
      <c r="DB591" s="390"/>
      <c r="DC591" s="390"/>
      <c r="DD591" s="390"/>
      <c r="DE591" s="390"/>
      <c r="DF591" s="390"/>
      <c r="DG591" s="390"/>
      <c r="DH591" s="390"/>
      <c r="DI591" s="390"/>
      <c r="DJ591" s="390"/>
      <c r="DK591" s="390"/>
      <c r="DL591" s="390"/>
      <c r="DM591" s="390"/>
      <c r="DN591" s="390"/>
      <c r="DO591" s="390"/>
      <c r="DP591" s="390"/>
      <c r="DQ591" s="390"/>
      <c r="DR591" s="390"/>
      <c r="DS591" s="390"/>
      <c r="DT591" s="390"/>
      <c r="DU591" s="390"/>
      <c r="DV591" s="390"/>
      <c r="DW591" s="390"/>
      <c r="DX591" s="390"/>
      <c r="DY591" s="390"/>
      <c r="DZ591" s="390"/>
      <c r="EA591" s="390"/>
      <c r="EB591" s="390"/>
      <c r="EC591" s="390"/>
      <c r="ED591" s="390"/>
      <c r="EE591" s="390"/>
      <c r="EF591" s="390"/>
      <c r="EG591" s="390"/>
      <c r="EH591" s="390"/>
      <c r="EI591" s="390"/>
      <c r="EJ591" s="390"/>
      <c r="EK591" s="390"/>
      <c r="EL591" s="390"/>
      <c r="EM591" s="390"/>
      <c r="EN591" s="390"/>
      <c r="EO591" s="390"/>
      <c r="EP591" s="390"/>
      <c r="EQ591" s="390"/>
      <c r="ER591" s="390"/>
      <c r="ES591" s="390"/>
      <c r="ET591" s="390"/>
      <c r="EU591" s="390"/>
      <c r="EV591" s="390"/>
      <c r="EW591" s="390"/>
      <c r="EX591" s="390"/>
      <c r="EY591" s="390"/>
      <c r="EZ591" s="390"/>
      <c r="FA591" s="390"/>
      <c r="FB591" s="390"/>
      <c r="FC591" s="390"/>
      <c r="FD591" s="390"/>
      <c r="FE591" s="390"/>
      <c r="FF591" s="390"/>
      <c r="FG591" s="390"/>
      <c r="FH591" s="390"/>
      <c r="FI591" s="390"/>
      <c r="FJ591" s="390"/>
      <c r="FK591" s="390"/>
      <c r="FL591" s="390"/>
      <c r="FM591" s="390"/>
      <c r="FN591" s="390"/>
      <c r="FO591" s="390"/>
      <c r="FP591" s="390"/>
      <c r="FQ591" s="390"/>
      <c r="FR591" s="390"/>
      <c r="FS591" s="390"/>
      <c r="FT591" s="390"/>
      <c r="FU591" s="390"/>
      <c r="FV591" s="390"/>
      <c r="FW591" s="390"/>
      <c r="FX591" s="390"/>
      <c r="FY591" s="390"/>
      <c r="FZ591" s="390"/>
      <c r="GA591" s="390"/>
      <c r="GB591" s="390"/>
      <c r="GC591" s="390"/>
      <c r="GD591" s="390"/>
      <c r="GE591" s="390"/>
      <c r="GF591" s="390"/>
      <c r="GG591" s="390"/>
      <c r="GH591" s="390"/>
      <c r="GI591" s="390"/>
      <c r="GJ591" s="390"/>
      <c r="GK591" s="390"/>
      <c r="GL591" s="390"/>
      <c r="GM591" s="390"/>
      <c r="GN591" s="390"/>
      <c r="GO591" s="390"/>
      <c r="GP591" s="390"/>
      <c r="GQ591" s="390"/>
      <c r="GR591" s="390"/>
      <c r="GS591" s="390"/>
      <c r="GT591" s="390"/>
      <c r="GU591" s="390"/>
      <c r="GV591" s="390"/>
      <c r="GW591" s="390"/>
      <c r="GX591" s="390"/>
      <c r="GY591" s="390"/>
      <c r="GZ591" s="390"/>
      <c r="HA591" s="390"/>
      <c r="HB591" s="390"/>
      <c r="HC591" s="390"/>
      <c r="HD591" s="390"/>
      <c r="HE591" s="390"/>
      <c r="HF591" s="390"/>
      <c r="HG591" s="390"/>
      <c r="HH591" s="390"/>
      <c r="HI591" s="390"/>
      <c r="HJ591" s="390"/>
      <c r="HK591" s="390"/>
      <c r="HL591" s="390"/>
      <c r="HM591" s="390"/>
      <c r="HN591" s="390"/>
      <c r="HO591" s="390"/>
      <c r="HP591" s="390"/>
      <c r="HQ591" s="390"/>
      <c r="HR591" s="390"/>
      <c r="HS591" s="390"/>
      <c r="HT591" s="390"/>
      <c r="HU591" s="390"/>
      <c r="HV591" s="390"/>
      <c r="HW591" s="390"/>
      <c r="HX591" s="390"/>
      <c r="HY591" s="390"/>
      <c r="HZ591" s="390"/>
      <c r="IA591" s="390"/>
      <c r="IB591" s="390"/>
      <c r="IC591" s="390"/>
      <c r="ID591" s="390"/>
      <c r="IE591" s="390"/>
      <c r="IF591" s="390"/>
      <c r="IG591" s="390"/>
      <c r="IH591" s="390"/>
      <c r="II591" s="390"/>
      <c r="IJ591" s="390"/>
      <c r="IK591" s="390"/>
      <c r="IL591" s="390"/>
      <c r="IM591" s="390"/>
      <c r="IN591" s="390"/>
      <c r="IO591" s="390"/>
      <c r="IP591" s="390"/>
      <c r="IQ591" s="390"/>
      <c r="IR591" s="390"/>
      <c r="IS591" s="390"/>
      <c r="IT591" s="390"/>
      <c r="IU591" s="390"/>
      <c r="IV591" s="390"/>
    </row>
    <row r="592" spans="1:256" x14ac:dyDescent="0.2">
      <c r="A592" s="458"/>
      <c r="B592" s="403"/>
      <c r="C592" s="404"/>
      <c r="D592" s="403"/>
      <c r="E592" s="433">
        <f t="shared" si="47"/>
        <v>0</v>
      </c>
      <c r="F592" s="460">
        <f t="shared" si="48"/>
        <v>0</v>
      </c>
      <c r="G592" s="439"/>
      <c r="H592" s="454"/>
      <c r="I592" s="390"/>
      <c r="J592" s="390"/>
      <c r="K592" s="390"/>
      <c r="L592" s="390"/>
      <c r="M592" s="390"/>
      <c r="N592" s="390"/>
      <c r="O592" s="390"/>
      <c r="P592" s="390"/>
      <c r="Q592" s="390"/>
      <c r="R592" s="390"/>
      <c r="S592" s="390"/>
      <c r="T592" s="390"/>
      <c r="U592" s="390"/>
      <c r="V592" s="390"/>
      <c r="W592" s="390"/>
      <c r="X592" s="390"/>
      <c r="Y592" s="390"/>
      <c r="Z592" s="390"/>
      <c r="AA592" s="390"/>
      <c r="AB592" s="390"/>
      <c r="AC592" s="390"/>
      <c r="AD592" s="390"/>
      <c r="AE592" s="390"/>
      <c r="AF592" s="390"/>
      <c r="AG592" s="390"/>
      <c r="AH592" s="390"/>
      <c r="AI592" s="390"/>
      <c r="AJ592" s="390"/>
      <c r="AK592" s="390"/>
      <c r="AL592" s="390"/>
      <c r="AM592" s="390"/>
      <c r="AN592" s="390"/>
      <c r="AO592" s="390"/>
      <c r="AP592" s="390"/>
      <c r="AQ592" s="390"/>
      <c r="AR592" s="390"/>
      <c r="AS592" s="390"/>
      <c r="AT592" s="390"/>
      <c r="AU592" s="390"/>
      <c r="AV592" s="390"/>
      <c r="AW592" s="390"/>
      <c r="AX592" s="390"/>
      <c r="AY592" s="390"/>
      <c r="AZ592" s="390"/>
      <c r="BA592" s="390"/>
      <c r="BB592" s="390"/>
      <c r="BC592" s="390"/>
      <c r="BD592" s="390"/>
      <c r="BE592" s="390"/>
      <c r="BF592" s="390"/>
      <c r="BG592" s="390"/>
      <c r="BH592" s="390"/>
      <c r="BI592" s="390"/>
      <c r="BJ592" s="390"/>
      <c r="BK592" s="390"/>
      <c r="BL592" s="390"/>
      <c r="BM592" s="390"/>
      <c r="BN592" s="390"/>
      <c r="BO592" s="390"/>
      <c r="BP592" s="390"/>
      <c r="BQ592" s="390"/>
      <c r="BR592" s="390"/>
      <c r="BS592" s="390"/>
      <c r="BT592" s="390"/>
      <c r="BU592" s="390"/>
      <c r="BV592" s="390"/>
      <c r="BW592" s="390"/>
      <c r="BX592" s="390"/>
      <c r="BY592" s="390"/>
      <c r="BZ592" s="390"/>
      <c r="CA592" s="390"/>
      <c r="CB592" s="390"/>
      <c r="CC592" s="390"/>
      <c r="CD592" s="390"/>
      <c r="CE592" s="390"/>
      <c r="CF592" s="390"/>
      <c r="CG592" s="390"/>
      <c r="CH592" s="390"/>
      <c r="CI592" s="390"/>
      <c r="CJ592" s="390"/>
      <c r="CK592" s="390"/>
      <c r="CL592" s="390"/>
      <c r="CM592" s="390"/>
      <c r="CN592" s="390"/>
      <c r="CO592" s="390"/>
      <c r="CP592" s="390"/>
      <c r="CQ592" s="390"/>
      <c r="CR592" s="390"/>
      <c r="CS592" s="390"/>
      <c r="CT592" s="390"/>
      <c r="CU592" s="390"/>
      <c r="CV592" s="390"/>
      <c r="CW592" s="390"/>
      <c r="CX592" s="390"/>
      <c r="CY592" s="390"/>
      <c r="CZ592" s="390"/>
      <c r="DA592" s="390"/>
      <c r="DB592" s="390"/>
      <c r="DC592" s="390"/>
      <c r="DD592" s="390"/>
      <c r="DE592" s="390"/>
      <c r="DF592" s="390"/>
      <c r="DG592" s="390"/>
      <c r="DH592" s="390"/>
      <c r="DI592" s="390"/>
      <c r="DJ592" s="390"/>
      <c r="DK592" s="390"/>
      <c r="DL592" s="390"/>
      <c r="DM592" s="390"/>
      <c r="DN592" s="390"/>
      <c r="DO592" s="390"/>
      <c r="DP592" s="390"/>
      <c r="DQ592" s="390"/>
      <c r="DR592" s="390"/>
      <c r="DS592" s="390"/>
      <c r="DT592" s="390"/>
      <c r="DU592" s="390"/>
      <c r="DV592" s="390"/>
      <c r="DW592" s="390"/>
      <c r="DX592" s="390"/>
      <c r="DY592" s="390"/>
      <c r="DZ592" s="390"/>
      <c r="EA592" s="390"/>
      <c r="EB592" s="390"/>
      <c r="EC592" s="390"/>
      <c r="ED592" s="390"/>
      <c r="EE592" s="390"/>
      <c r="EF592" s="390"/>
      <c r="EG592" s="390"/>
      <c r="EH592" s="390"/>
      <c r="EI592" s="390"/>
      <c r="EJ592" s="390"/>
      <c r="EK592" s="390"/>
      <c r="EL592" s="390"/>
      <c r="EM592" s="390"/>
      <c r="EN592" s="390"/>
      <c r="EO592" s="390"/>
      <c r="EP592" s="390"/>
      <c r="EQ592" s="390"/>
      <c r="ER592" s="390"/>
      <c r="ES592" s="390"/>
      <c r="ET592" s="390"/>
      <c r="EU592" s="390"/>
      <c r="EV592" s="390"/>
      <c r="EW592" s="390"/>
      <c r="EX592" s="390"/>
      <c r="EY592" s="390"/>
      <c r="EZ592" s="390"/>
      <c r="FA592" s="390"/>
      <c r="FB592" s="390"/>
      <c r="FC592" s="390"/>
      <c r="FD592" s="390"/>
      <c r="FE592" s="390"/>
      <c r="FF592" s="390"/>
      <c r="FG592" s="390"/>
      <c r="FH592" s="390"/>
      <c r="FI592" s="390"/>
      <c r="FJ592" s="390"/>
      <c r="FK592" s="390"/>
      <c r="FL592" s="390"/>
      <c r="FM592" s="390"/>
      <c r="FN592" s="390"/>
      <c r="FO592" s="390"/>
      <c r="FP592" s="390"/>
      <c r="FQ592" s="390"/>
      <c r="FR592" s="390"/>
      <c r="FS592" s="390"/>
      <c r="FT592" s="390"/>
      <c r="FU592" s="390"/>
      <c r="FV592" s="390"/>
      <c r="FW592" s="390"/>
      <c r="FX592" s="390"/>
      <c r="FY592" s="390"/>
      <c r="FZ592" s="390"/>
      <c r="GA592" s="390"/>
      <c r="GB592" s="390"/>
      <c r="GC592" s="390"/>
      <c r="GD592" s="390"/>
      <c r="GE592" s="390"/>
      <c r="GF592" s="390"/>
      <c r="GG592" s="390"/>
      <c r="GH592" s="390"/>
      <c r="GI592" s="390"/>
      <c r="GJ592" s="390"/>
      <c r="GK592" s="390"/>
      <c r="GL592" s="390"/>
      <c r="GM592" s="390"/>
      <c r="GN592" s="390"/>
      <c r="GO592" s="390"/>
      <c r="GP592" s="390"/>
      <c r="GQ592" s="390"/>
      <c r="GR592" s="390"/>
      <c r="GS592" s="390"/>
      <c r="GT592" s="390"/>
      <c r="GU592" s="390"/>
      <c r="GV592" s="390"/>
      <c r="GW592" s="390"/>
      <c r="GX592" s="390"/>
      <c r="GY592" s="390"/>
      <c r="GZ592" s="390"/>
      <c r="HA592" s="390"/>
      <c r="HB592" s="390"/>
      <c r="HC592" s="390"/>
      <c r="HD592" s="390"/>
      <c r="HE592" s="390"/>
      <c r="HF592" s="390"/>
      <c r="HG592" s="390"/>
      <c r="HH592" s="390"/>
      <c r="HI592" s="390"/>
      <c r="HJ592" s="390"/>
      <c r="HK592" s="390"/>
      <c r="HL592" s="390"/>
      <c r="HM592" s="390"/>
      <c r="HN592" s="390"/>
      <c r="HO592" s="390"/>
      <c r="HP592" s="390"/>
      <c r="HQ592" s="390"/>
      <c r="HR592" s="390"/>
      <c r="HS592" s="390"/>
      <c r="HT592" s="390"/>
      <c r="HU592" s="390"/>
      <c r="HV592" s="390"/>
      <c r="HW592" s="390"/>
      <c r="HX592" s="390"/>
      <c r="HY592" s="390"/>
      <c r="HZ592" s="390"/>
      <c r="IA592" s="390"/>
      <c r="IB592" s="390"/>
      <c r="IC592" s="390"/>
      <c r="ID592" s="390"/>
      <c r="IE592" s="390"/>
      <c r="IF592" s="390"/>
      <c r="IG592" s="390"/>
      <c r="IH592" s="390"/>
      <c r="II592" s="390"/>
      <c r="IJ592" s="390"/>
      <c r="IK592" s="390"/>
      <c r="IL592" s="390"/>
      <c r="IM592" s="390"/>
      <c r="IN592" s="390"/>
      <c r="IO592" s="390"/>
      <c r="IP592" s="390"/>
      <c r="IQ592" s="390"/>
      <c r="IR592" s="390"/>
      <c r="IS592" s="390"/>
      <c r="IT592" s="390"/>
      <c r="IU592" s="390"/>
      <c r="IV592" s="390"/>
    </row>
    <row r="593" spans="1:256" x14ac:dyDescent="0.2">
      <c r="A593" s="458"/>
      <c r="B593" s="403"/>
      <c r="C593" s="404"/>
      <c r="D593" s="403"/>
      <c r="E593" s="433">
        <f t="shared" si="47"/>
        <v>0</v>
      </c>
      <c r="F593" s="460">
        <f t="shared" si="48"/>
        <v>0</v>
      </c>
      <c r="G593" s="439"/>
      <c r="H593" s="454"/>
      <c r="I593" s="390"/>
      <c r="J593" s="390"/>
      <c r="K593" s="390"/>
      <c r="L593" s="390"/>
      <c r="M593" s="390"/>
      <c r="N593" s="390"/>
      <c r="O593" s="390"/>
      <c r="P593" s="390"/>
      <c r="Q593" s="390"/>
      <c r="R593" s="390"/>
      <c r="S593" s="390"/>
      <c r="T593" s="390"/>
      <c r="U593" s="390"/>
      <c r="V593" s="390"/>
      <c r="W593" s="390"/>
      <c r="X593" s="390"/>
      <c r="Y593" s="390"/>
      <c r="Z593" s="390"/>
      <c r="AA593" s="390"/>
      <c r="AB593" s="390"/>
      <c r="AC593" s="390"/>
      <c r="AD593" s="390"/>
      <c r="AE593" s="390"/>
      <c r="AF593" s="390"/>
      <c r="AG593" s="390"/>
      <c r="AH593" s="390"/>
      <c r="AI593" s="390"/>
      <c r="AJ593" s="390"/>
      <c r="AK593" s="390"/>
      <c r="AL593" s="390"/>
      <c r="AM593" s="390"/>
      <c r="AN593" s="390"/>
      <c r="AO593" s="390"/>
      <c r="AP593" s="390"/>
      <c r="AQ593" s="390"/>
      <c r="AR593" s="390"/>
      <c r="AS593" s="390"/>
      <c r="AT593" s="390"/>
      <c r="AU593" s="390"/>
      <c r="AV593" s="390"/>
      <c r="AW593" s="390"/>
      <c r="AX593" s="390"/>
      <c r="AY593" s="390"/>
      <c r="AZ593" s="390"/>
      <c r="BA593" s="390"/>
      <c r="BB593" s="390"/>
      <c r="BC593" s="390"/>
      <c r="BD593" s="390"/>
      <c r="BE593" s="390"/>
      <c r="BF593" s="390"/>
      <c r="BG593" s="390"/>
      <c r="BH593" s="390"/>
      <c r="BI593" s="390"/>
      <c r="BJ593" s="390"/>
      <c r="BK593" s="390"/>
      <c r="BL593" s="390"/>
      <c r="BM593" s="390"/>
      <c r="BN593" s="390"/>
      <c r="BO593" s="390"/>
      <c r="BP593" s="390"/>
      <c r="BQ593" s="390"/>
      <c r="BR593" s="390"/>
      <c r="BS593" s="390"/>
      <c r="BT593" s="390"/>
      <c r="BU593" s="390"/>
      <c r="BV593" s="390"/>
      <c r="BW593" s="390"/>
      <c r="BX593" s="390"/>
      <c r="BY593" s="390"/>
      <c r="BZ593" s="390"/>
      <c r="CA593" s="390"/>
      <c r="CB593" s="390"/>
      <c r="CC593" s="390"/>
      <c r="CD593" s="390"/>
      <c r="CE593" s="390"/>
      <c r="CF593" s="390"/>
      <c r="CG593" s="390"/>
      <c r="CH593" s="390"/>
      <c r="CI593" s="390"/>
      <c r="CJ593" s="390"/>
      <c r="CK593" s="390"/>
      <c r="CL593" s="390"/>
      <c r="CM593" s="390"/>
      <c r="CN593" s="390"/>
      <c r="CO593" s="390"/>
      <c r="CP593" s="390"/>
      <c r="CQ593" s="390"/>
      <c r="CR593" s="390"/>
      <c r="CS593" s="390"/>
      <c r="CT593" s="390"/>
      <c r="CU593" s="390"/>
      <c r="CV593" s="390"/>
      <c r="CW593" s="390"/>
      <c r="CX593" s="390"/>
      <c r="CY593" s="390"/>
      <c r="CZ593" s="390"/>
      <c r="DA593" s="390"/>
      <c r="DB593" s="390"/>
      <c r="DC593" s="390"/>
      <c r="DD593" s="390"/>
      <c r="DE593" s="390"/>
      <c r="DF593" s="390"/>
      <c r="DG593" s="390"/>
      <c r="DH593" s="390"/>
      <c r="DI593" s="390"/>
      <c r="DJ593" s="390"/>
      <c r="DK593" s="390"/>
      <c r="DL593" s="390"/>
      <c r="DM593" s="390"/>
      <c r="DN593" s="390"/>
      <c r="DO593" s="390"/>
      <c r="DP593" s="390"/>
      <c r="DQ593" s="390"/>
      <c r="DR593" s="390"/>
      <c r="DS593" s="390"/>
      <c r="DT593" s="390"/>
      <c r="DU593" s="390"/>
      <c r="DV593" s="390"/>
      <c r="DW593" s="390"/>
      <c r="DX593" s="390"/>
      <c r="DY593" s="390"/>
      <c r="DZ593" s="390"/>
      <c r="EA593" s="390"/>
      <c r="EB593" s="390"/>
      <c r="EC593" s="390"/>
      <c r="ED593" s="390"/>
      <c r="EE593" s="390"/>
      <c r="EF593" s="390"/>
      <c r="EG593" s="390"/>
      <c r="EH593" s="390"/>
      <c r="EI593" s="390"/>
      <c r="EJ593" s="390"/>
      <c r="EK593" s="390"/>
      <c r="EL593" s="390"/>
      <c r="EM593" s="390"/>
      <c r="EN593" s="390"/>
      <c r="EO593" s="390"/>
      <c r="EP593" s="390"/>
      <c r="EQ593" s="390"/>
      <c r="ER593" s="390"/>
      <c r="ES593" s="390"/>
      <c r="ET593" s="390"/>
      <c r="EU593" s="390"/>
      <c r="EV593" s="390"/>
      <c r="EW593" s="390"/>
      <c r="EX593" s="390"/>
      <c r="EY593" s="390"/>
      <c r="EZ593" s="390"/>
      <c r="FA593" s="390"/>
      <c r="FB593" s="390"/>
      <c r="FC593" s="390"/>
      <c r="FD593" s="390"/>
      <c r="FE593" s="390"/>
      <c r="FF593" s="390"/>
      <c r="FG593" s="390"/>
      <c r="FH593" s="390"/>
      <c r="FI593" s="390"/>
      <c r="FJ593" s="390"/>
      <c r="FK593" s="390"/>
      <c r="FL593" s="390"/>
      <c r="FM593" s="390"/>
      <c r="FN593" s="390"/>
      <c r="FO593" s="390"/>
      <c r="FP593" s="390"/>
      <c r="FQ593" s="390"/>
      <c r="FR593" s="390"/>
      <c r="FS593" s="390"/>
      <c r="FT593" s="390"/>
      <c r="FU593" s="390"/>
      <c r="FV593" s="390"/>
      <c r="FW593" s="390"/>
      <c r="FX593" s="390"/>
      <c r="FY593" s="390"/>
      <c r="FZ593" s="390"/>
      <c r="GA593" s="390"/>
      <c r="GB593" s="390"/>
      <c r="GC593" s="390"/>
      <c r="GD593" s="390"/>
      <c r="GE593" s="390"/>
      <c r="GF593" s="390"/>
      <c r="GG593" s="390"/>
      <c r="GH593" s="390"/>
      <c r="GI593" s="390"/>
      <c r="GJ593" s="390"/>
      <c r="GK593" s="390"/>
      <c r="GL593" s="390"/>
      <c r="GM593" s="390"/>
      <c r="GN593" s="390"/>
      <c r="GO593" s="390"/>
      <c r="GP593" s="390"/>
      <c r="GQ593" s="390"/>
      <c r="GR593" s="390"/>
      <c r="GS593" s="390"/>
      <c r="GT593" s="390"/>
      <c r="GU593" s="390"/>
      <c r="GV593" s="390"/>
      <c r="GW593" s="390"/>
      <c r="GX593" s="390"/>
      <c r="GY593" s="390"/>
      <c r="GZ593" s="390"/>
      <c r="HA593" s="390"/>
      <c r="HB593" s="390"/>
      <c r="HC593" s="390"/>
      <c r="HD593" s="390"/>
      <c r="HE593" s="390"/>
      <c r="HF593" s="390"/>
      <c r="HG593" s="390"/>
      <c r="HH593" s="390"/>
      <c r="HI593" s="390"/>
      <c r="HJ593" s="390"/>
      <c r="HK593" s="390"/>
      <c r="HL593" s="390"/>
      <c r="HM593" s="390"/>
      <c r="HN593" s="390"/>
      <c r="HO593" s="390"/>
      <c r="HP593" s="390"/>
      <c r="HQ593" s="390"/>
      <c r="HR593" s="390"/>
      <c r="HS593" s="390"/>
      <c r="HT593" s="390"/>
      <c r="HU593" s="390"/>
      <c r="HV593" s="390"/>
      <c r="HW593" s="390"/>
      <c r="HX593" s="390"/>
      <c r="HY593" s="390"/>
      <c r="HZ593" s="390"/>
      <c r="IA593" s="390"/>
      <c r="IB593" s="390"/>
      <c r="IC593" s="390"/>
      <c r="ID593" s="390"/>
      <c r="IE593" s="390"/>
      <c r="IF593" s="390"/>
      <c r="IG593" s="390"/>
      <c r="IH593" s="390"/>
      <c r="II593" s="390"/>
      <c r="IJ593" s="390"/>
      <c r="IK593" s="390"/>
      <c r="IL593" s="390"/>
      <c r="IM593" s="390"/>
      <c r="IN593" s="390"/>
      <c r="IO593" s="390"/>
      <c r="IP593" s="390"/>
      <c r="IQ593" s="390"/>
      <c r="IR593" s="390"/>
      <c r="IS593" s="390"/>
      <c r="IT593" s="390"/>
      <c r="IU593" s="390"/>
      <c r="IV593" s="390"/>
    </row>
    <row r="594" spans="1:256" x14ac:dyDescent="0.2">
      <c r="A594" s="458"/>
      <c r="B594" s="403"/>
      <c r="C594" s="404"/>
      <c r="D594" s="403"/>
      <c r="E594" s="433">
        <f t="shared" si="47"/>
        <v>0</v>
      </c>
      <c r="F594" s="460">
        <f t="shared" si="48"/>
        <v>0</v>
      </c>
      <c r="G594" s="439"/>
      <c r="H594" s="454"/>
      <c r="I594" s="390"/>
      <c r="J594" s="390"/>
      <c r="K594" s="390"/>
      <c r="L594" s="390"/>
      <c r="M594" s="390"/>
      <c r="N594" s="390"/>
      <c r="O594" s="390"/>
      <c r="P594" s="390"/>
      <c r="Q594" s="390"/>
      <c r="R594" s="390"/>
      <c r="S594" s="390"/>
      <c r="T594" s="390"/>
      <c r="U594" s="390"/>
      <c r="V594" s="390"/>
      <c r="W594" s="390"/>
      <c r="X594" s="390"/>
      <c r="Y594" s="390"/>
      <c r="Z594" s="390"/>
      <c r="AA594" s="390"/>
      <c r="AB594" s="390"/>
      <c r="AC594" s="390"/>
      <c r="AD594" s="390"/>
      <c r="AE594" s="390"/>
      <c r="AF594" s="390"/>
      <c r="AG594" s="390"/>
      <c r="AH594" s="390"/>
      <c r="AI594" s="390"/>
      <c r="AJ594" s="390"/>
      <c r="AK594" s="390"/>
      <c r="AL594" s="390"/>
      <c r="AM594" s="390"/>
      <c r="AN594" s="390"/>
      <c r="AO594" s="390"/>
      <c r="AP594" s="390"/>
      <c r="AQ594" s="390"/>
      <c r="AR594" s="390"/>
      <c r="AS594" s="390"/>
      <c r="AT594" s="390"/>
      <c r="AU594" s="390"/>
      <c r="AV594" s="390"/>
      <c r="AW594" s="390"/>
      <c r="AX594" s="390"/>
      <c r="AY594" s="390"/>
      <c r="AZ594" s="390"/>
      <c r="BA594" s="390"/>
      <c r="BB594" s="390"/>
      <c r="BC594" s="390"/>
      <c r="BD594" s="390"/>
      <c r="BE594" s="390"/>
      <c r="BF594" s="390"/>
      <c r="BG594" s="390"/>
      <c r="BH594" s="390"/>
      <c r="BI594" s="390"/>
      <c r="BJ594" s="390"/>
      <c r="BK594" s="390"/>
      <c r="BL594" s="390"/>
      <c r="BM594" s="390"/>
      <c r="BN594" s="390"/>
      <c r="BO594" s="390"/>
      <c r="BP594" s="390"/>
      <c r="BQ594" s="390"/>
      <c r="BR594" s="390"/>
      <c r="BS594" s="390"/>
      <c r="BT594" s="390"/>
      <c r="BU594" s="390"/>
      <c r="BV594" s="390"/>
      <c r="BW594" s="390"/>
      <c r="BX594" s="390"/>
      <c r="BY594" s="390"/>
      <c r="BZ594" s="390"/>
      <c r="CA594" s="390"/>
      <c r="CB594" s="390"/>
      <c r="CC594" s="390"/>
      <c r="CD594" s="390"/>
      <c r="CE594" s="390"/>
      <c r="CF594" s="390"/>
      <c r="CG594" s="390"/>
      <c r="CH594" s="390"/>
      <c r="CI594" s="390"/>
      <c r="CJ594" s="390"/>
      <c r="CK594" s="390"/>
      <c r="CL594" s="390"/>
      <c r="CM594" s="390"/>
      <c r="CN594" s="390"/>
      <c r="CO594" s="390"/>
      <c r="CP594" s="390"/>
      <c r="CQ594" s="390"/>
      <c r="CR594" s="390"/>
      <c r="CS594" s="390"/>
      <c r="CT594" s="390"/>
      <c r="CU594" s="390"/>
      <c r="CV594" s="390"/>
      <c r="CW594" s="390"/>
      <c r="CX594" s="390"/>
      <c r="CY594" s="390"/>
      <c r="CZ594" s="390"/>
      <c r="DA594" s="390"/>
      <c r="DB594" s="390"/>
      <c r="DC594" s="390"/>
      <c r="DD594" s="390"/>
      <c r="DE594" s="390"/>
      <c r="DF594" s="390"/>
      <c r="DG594" s="390"/>
      <c r="DH594" s="390"/>
      <c r="DI594" s="390"/>
      <c r="DJ594" s="390"/>
      <c r="DK594" s="390"/>
      <c r="DL594" s="390"/>
      <c r="DM594" s="390"/>
      <c r="DN594" s="390"/>
      <c r="DO594" s="390"/>
      <c r="DP594" s="390"/>
      <c r="DQ594" s="390"/>
      <c r="DR594" s="390"/>
      <c r="DS594" s="390"/>
      <c r="DT594" s="390"/>
      <c r="DU594" s="390"/>
      <c r="DV594" s="390"/>
      <c r="DW594" s="390"/>
      <c r="DX594" s="390"/>
      <c r="DY594" s="390"/>
      <c r="DZ594" s="390"/>
      <c r="EA594" s="390"/>
      <c r="EB594" s="390"/>
      <c r="EC594" s="390"/>
      <c r="ED594" s="390"/>
      <c r="EE594" s="390"/>
      <c r="EF594" s="390"/>
      <c r="EG594" s="390"/>
      <c r="EH594" s="390"/>
      <c r="EI594" s="390"/>
      <c r="EJ594" s="390"/>
      <c r="EK594" s="390"/>
      <c r="EL594" s="390"/>
      <c r="EM594" s="390"/>
      <c r="EN594" s="390"/>
      <c r="EO594" s="390"/>
      <c r="EP594" s="390"/>
      <c r="EQ594" s="390"/>
      <c r="ER594" s="390"/>
      <c r="ES594" s="390"/>
      <c r="ET594" s="390"/>
      <c r="EU594" s="390"/>
      <c r="EV594" s="390"/>
      <c r="EW594" s="390"/>
      <c r="EX594" s="390"/>
      <c r="EY594" s="390"/>
      <c r="EZ594" s="390"/>
      <c r="FA594" s="390"/>
      <c r="FB594" s="390"/>
      <c r="FC594" s="390"/>
      <c r="FD594" s="390"/>
      <c r="FE594" s="390"/>
      <c r="FF594" s="390"/>
      <c r="FG594" s="390"/>
      <c r="FH594" s="390"/>
      <c r="FI594" s="390"/>
      <c r="FJ594" s="390"/>
      <c r="FK594" s="390"/>
      <c r="FL594" s="390"/>
      <c r="FM594" s="390"/>
      <c r="FN594" s="390"/>
      <c r="FO594" s="390"/>
      <c r="FP594" s="390"/>
      <c r="FQ594" s="390"/>
      <c r="FR594" s="390"/>
      <c r="FS594" s="390"/>
      <c r="FT594" s="390"/>
      <c r="FU594" s="390"/>
      <c r="FV594" s="390"/>
      <c r="FW594" s="390"/>
      <c r="FX594" s="390"/>
      <c r="FY594" s="390"/>
      <c r="FZ594" s="390"/>
      <c r="GA594" s="390"/>
      <c r="GB594" s="390"/>
      <c r="GC594" s="390"/>
      <c r="GD594" s="390"/>
      <c r="GE594" s="390"/>
      <c r="GF594" s="390"/>
      <c r="GG594" s="390"/>
      <c r="GH594" s="390"/>
      <c r="GI594" s="390"/>
      <c r="GJ594" s="390"/>
      <c r="GK594" s="390"/>
      <c r="GL594" s="390"/>
      <c r="GM594" s="390"/>
      <c r="GN594" s="390"/>
      <c r="GO594" s="390"/>
      <c r="GP594" s="390"/>
      <c r="GQ594" s="390"/>
      <c r="GR594" s="390"/>
      <c r="GS594" s="390"/>
      <c r="GT594" s="390"/>
      <c r="GU594" s="390"/>
      <c r="GV594" s="390"/>
      <c r="GW594" s="390"/>
      <c r="GX594" s="390"/>
      <c r="GY594" s="390"/>
      <c r="GZ594" s="390"/>
      <c r="HA594" s="390"/>
      <c r="HB594" s="390"/>
      <c r="HC594" s="390"/>
      <c r="HD594" s="390"/>
      <c r="HE594" s="390"/>
      <c r="HF594" s="390"/>
      <c r="HG594" s="390"/>
      <c r="HH594" s="390"/>
      <c r="HI594" s="390"/>
      <c r="HJ594" s="390"/>
      <c r="HK594" s="390"/>
      <c r="HL594" s="390"/>
      <c r="HM594" s="390"/>
      <c r="HN594" s="390"/>
      <c r="HO594" s="390"/>
      <c r="HP594" s="390"/>
      <c r="HQ594" s="390"/>
      <c r="HR594" s="390"/>
      <c r="HS594" s="390"/>
      <c r="HT594" s="390"/>
      <c r="HU594" s="390"/>
      <c r="HV594" s="390"/>
      <c r="HW594" s="390"/>
      <c r="HX594" s="390"/>
      <c r="HY594" s="390"/>
      <c r="HZ594" s="390"/>
      <c r="IA594" s="390"/>
      <c r="IB594" s="390"/>
      <c r="IC594" s="390"/>
      <c r="ID594" s="390"/>
      <c r="IE594" s="390"/>
      <c r="IF594" s="390"/>
      <c r="IG594" s="390"/>
      <c r="IH594" s="390"/>
      <c r="II594" s="390"/>
      <c r="IJ594" s="390"/>
      <c r="IK594" s="390"/>
      <c r="IL594" s="390"/>
      <c r="IM594" s="390"/>
      <c r="IN594" s="390"/>
      <c r="IO594" s="390"/>
      <c r="IP594" s="390"/>
      <c r="IQ594" s="390"/>
      <c r="IR594" s="390"/>
      <c r="IS594" s="390"/>
      <c r="IT594" s="390"/>
      <c r="IU594" s="390"/>
      <c r="IV594" s="390"/>
    </row>
    <row r="595" spans="1:256" x14ac:dyDescent="0.2">
      <c r="A595" s="458"/>
      <c r="B595" s="403"/>
      <c r="C595" s="404"/>
      <c r="D595" s="403"/>
      <c r="E595" s="433">
        <f t="shared" si="47"/>
        <v>0</v>
      </c>
      <c r="F595" s="460">
        <f t="shared" si="48"/>
        <v>0</v>
      </c>
      <c r="G595" s="439"/>
      <c r="H595" s="454"/>
      <c r="I595" s="390"/>
      <c r="J595" s="390"/>
      <c r="K595" s="390"/>
      <c r="L595" s="390"/>
      <c r="M595" s="390"/>
      <c r="N595" s="390"/>
      <c r="O595" s="390"/>
      <c r="P595" s="390"/>
      <c r="Q595" s="390"/>
      <c r="R595" s="390"/>
      <c r="S595" s="390"/>
      <c r="T595" s="390"/>
      <c r="U595" s="390"/>
      <c r="V595" s="390"/>
      <c r="W595" s="390"/>
      <c r="X595" s="390"/>
      <c r="Y595" s="390"/>
      <c r="Z595" s="390"/>
      <c r="AA595" s="390"/>
      <c r="AB595" s="390"/>
      <c r="AC595" s="390"/>
      <c r="AD595" s="390"/>
      <c r="AE595" s="390"/>
      <c r="AF595" s="390"/>
      <c r="AG595" s="390"/>
      <c r="AH595" s="390"/>
      <c r="AI595" s="390"/>
      <c r="AJ595" s="390"/>
      <c r="AK595" s="390"/>
      <c r="AL595" s="390"/>
      <c r="AM595" s="390"/>
      <c r="AN595" s="390"/>
      <c r="AO595" s="390"/>
      <c r="AP595" s="390"/>
      <c r="AQ595" s="390"/>
      <c r="AR595" s="390"/>
      <c r="AS595" s="390"/>
      <c r="AT595" s="390"/>
      <c r="AU595" s="390"/>
      <c r="AV595" s="390"/>
      <c r="AW595" s="390"/>
      <c r="AX595" s="390"/>
      <c r="AY595" s="390"/>
      <c r="AZ595" s="390"/>
      <c r="BA595" s="390"/>
      <c r="BB595" s="390"/>
      <c r="BC595" s="390"/>
      <c r="BD595" s="390"/>
      <c r="BE595" s="390"/>
      <c r="BF595" s="390"/>
      <c r="BG595" s="390"/>
      <c r="BH595" s="390"/>
      <c r="BI595" s="390"/>
      <c r="BJ595" s="390"/>
      <c r="BK595" s="390"/>
      <c r="BL595" s="390"/>
      <c r="BM595" s="390"/>
      <c r="BN595" s="390"/>
      <c r="BO595" s="390"/>
      <c r="BP595" s="390"/>
      <c r="BQ595" s="390"/>
      <c r="BR595" s="390"/>
      <c r="BS595" s="390"/>
      <c r="BT595" s="390"/>
      <c r="BU595" s="390"/>
      <c r="BV595" s="390"/>
      <c r="BW595" s="390"/>
      <c r="BX595" s="390"/>
      <c r="BY595" s="390"/>
      <c r="BZ595" s="390"/>
      <c r="CA595" s="390"/>
      <c r="CB595" s="390"/>
      <c r="CC595" s="390"/>
      <c r="CD595" s="390"/>
      <c r="CE595" s="390"/>
      <c r="CF595" s="390"/>
      <c r="CG595" s="390"/>
      <c r="CH595" s="390"/>
      <c r="CI595" s="390"/>
      <c r="CJ595" s="390"/>
      <c r="CK595" s="390"/>
      <c r="CL595" s="390"/>
      <c r="CM595" s="390"/>
      <c r="CN595" s="390"/>
      <c r="CO595" s="390"/>
      <c r="CP595" s="390"/>
      <c r="CQ595" s="390"/>
      <c r="CR595" s="390"/>
      <c r="CS595" s="390"/>
      <c r="CT595" s="390"/>
      <c r="CU595" s="390"/>
      <c r="CV595" s="390"/>
      <c r="CW595" s="390"/>
      <c r="CX595" s="390"/>
      <c r="CY595" s="390"/>
      <c r="CZ595" s="390"/>
      <c r="DA595" s="390"/>
      <c r="DB595" s="390"/>
      <c r="DC595" s="390"/>
      <c r="DD595" s="390"/>
      <c r="DE595" s="390"/>
      <c r="DF595" s="390"/>
      <c r="DG595" s="390"/>
      <c r="DH595" s="390"/>
      <c r="DI595" s="390"/>
      <c r="DJ595" s="390"/>
      <c r="DK595" s="390"/>
      <c r="DL595" s="390"/>
      <c r="DM595" s="390"/>
      <c r="DN595" s="390"/>
      <c r="DO595" s="390"/>
      <c r="DP595" s="390"/>
      <c r="DQ595" s="390"/>
      <c r="DR595" s="390"/>
      <c r="DS595" s="390"/>
      <c r="DT595" s="390"/>
      <c r="DU595" s="390"/>
      <c r="DV595" s="390"/>
      <c r="DW595" s="390"/>
      <c r="DX595" s="390"/>
      <c r="DY595" s="390"/>
      <c r="DZ595" s="390"/>
      <c r="EA595" s="390"/>
      <c r="EB595" s="390"/>
      <c r="EC595" s="390"/>
      <c r="ED595" s="390"/>
      <c r="EE595" s="390"/>
      <c r="EF595" s="390"/>
      <c r="EG595" s="390"/>
      <c r="EH595" s="390"/>
      <c r="EI595" s="390"/>
      <c r="EJ595" s="390"/>
      <c r="EK595" s="390"/>
      <c r="EL595" s="390"/>
      <c r="EM595" s="390"/>
      <c r="EN595" s="390"/>
      <c r="EO595" s="390"/>
      <c r="EP595" s="390"/>
      <c r="EQ595" s="390"/>
      <c r="ER595" s="390"/>
      <c r="ES595" s="390"/>
      <c r="ET595" s="390"/>
      <c r="EU595" s="390"/>
      <c r="EV595" s="390"/>
      <c r="EW595" s="390"/>
      <c r="EX595" s="390"/>
      <c r="EY595" s="390"/>
      <c r="EZ595" s="390"/>
      <c r="FA595" s="390"/>
      <c r="FB595" s="390"/>
      <c r="FC595" s="390"/>
      <c r="FD595" s="390"/>
      <c r="FE595" s="390"/>
      <c r="FF595" s="390"/>
      <c r="FG595" s="390"/>
      <c r="FH595" s="390"/>
      <c r="FI595" s="390"/>
      <c r="FJ595" s="390"/>
      <c r="FK595" s="390"/>
      <c r="FL595" s="390"/>
      <c r="FM595" s="390"/>
      <c r="FN595" s="390"/>
      <c r="FO595" s="390"/>
      <c r="FP595" s="390"/>
      <c r="FQ595" s="390"/>
      <c r="FR595" s="390"/>
      <c r="FS595" s="390"/>
      <c r="FT595" s="390"/>
      <c r="FU595" s="390"/>
      <c r="FV595" s="390"/>
      <c r="FW595" s="390"/>
      <c r="FX595" s="390"/>
      <c r="FY595" s="390"/>
      <c r="FZ595" s="390"/>
      <c r="GA595" s="390"/>
      <c r="GB595" s="390"/>
      <c r="GC595" s="390"/>
      <c r="GD595" s="390"/>
      <c r="GE595" s="390"/>
      <c r="GF595" s="390"/>
      <c r="GG595" s="390"/>
      <c r="GH595" s="390"/>
      <c r="GI595" s="390"/>
      <c r="GJ595" s="390"/>
      <c r="GK595" s="390"/>
      <c r="GL595" s="390"/>
      <c r="GM595" s="390"/>
      <c r="GN595" s="390"/>
      <c r="GO595" s="390"/>
      <c r="GP595" s="390"/>
      <c r="GQ595" s="390"/>
      <c r="GR595" s="390"/>
      <c r="GS595" s="390"/>
      <c r="GT595" s="390"/>
      <c r="GU595" s="390"/>
      <c r="GV595" s="390"/>
      <c r="GW595" s="390"/>
      <c r="GX595" s="390"/>
      <c r="GY595" s="390"/>
      <c r="GZ595" s="390"/>
      <c r="HA595" s="390"/>
      <c r="HB595" s="390"/>
      <c r="HC595" s="390"/>
      <c r="HD595" s="390"/>
      <c r="HE595" s="390"/>
      <c r="HF595" s="390"/>
      <c r="HG595" s="390"/>
      <c r="HH595" s="390"/>
      <c r="HI595" s="390"/>
      <c r="HJ595" s="390"/>
      <c r="HK595" s="390"/>
      <c r="HL595" s="390"/>
      <c r="HM595" s="390"/>
      <c r="HN595" s="390"/>
      <c r="HO595" s="390"/>
      <c r="HP595" s="390"/>
      <c r="HQ595" s="390"/>
      <c r="HR595" s="390"/>
      <c r="HS595" s="390"/>
      <c r="HT595" s="390"/>
      <c r="HU595" s="390"/>
      <c r="HV595" s="390"/>
      <c r="HW595" s="390"/>
      <c r="HX595" s="390"/>
      <c r="HY595" s="390"/>
      <c r="HZ595" s="390"/>
      <c r="IA595" s="390"/>
      <c r="IB595" s="390"/>
      <c r="IC595" s="390"/>
      <c r="ID595" s="390"/>
      <c r="IE595" s="390"/>
      <c r="IF595" s="390"/>
      <c r="IG595" s="390"/>
      <c r="IH595" s="390"/>
      <c r="II595" s="390"/>
      <c r="IJ595" s="390"/>
      <c r="IK595" s="390"/>
      <c r="IL595" s="390"/>
      <c r="IM595" s="390"/>
      <c r="IN595" s="390"/>
      <c r="IO595" s="390"/>
      <c r="IP595" s="390"/>
      <c r="IQ595" s="390"/>
      <c r="IR595" s="390"/>
      <c r="IS595" s="390"/>
      <c r="IT595" s="390"/>
      <c r="IU595" s="390"/>
      <c r="IV595" s="390"/>
    </row>
    <row r="596" spans="1:256" x14ac:dyDescent="0.2">
      <c r="A596" s="458"/>
      <c r="B596" s="403"/>
      <c r="C596" s="404"/>
      <c r="D596" s="403"/>
      <c r="E596" s="433">
        <f t="shared" si="47"/>
        <v>0</v>
      </c>
      <c r="F596" s="460">
        <f t="shared" si="48"/>
        <v>0</v>
      </c>
      <c r="G596" s="439"/>
      <c r="H596" s="454"/>
      <c r="I596" s="390"/>
      <c r="J596" s="390"/>
      <c r="K596" s="390"/>
      <c r="L596" s="390"/>
      <c r="M596" s="390"/>
      <c r="N596" s="390"/>
      <c r="O596" s="390"/>
      <c r="P596" s="390"/>
      <c r="Q596" s="390"/>
      <c r="R596" s="390"/>
      <c r="S596" s="390"/>
      <c r="T596" s="390"/>
      <c r="U596" s="390"/>
      <c r="V596" s="390"/>
      <c r="W596" s="390"/>
      <c r="X596" s="390"/>
      <c r="Y596" s="390"/>
      <c r="Z596" s="390"/>
      <c r="AA596" s="390"/>
      <c r="AB596" s="390"/>
      <c r="AC596" s="390"/>
      <c r="AD596" s="390"/>
      <c r="AE596" s="390"/>
      <c r="AF596" s="390"/>
      <c r="AG596" s="390"/>
      <c r="AH596" s="390"/>
      <c r="AI596" s="390"/>
      <c r="AJ596" s="390"/>
      <c r="AK596" s="390"/>
      <c r="AL596" s="390"/>
      <c r="AM596" s="390"/>
      <c r="AN596" s="390"/>
      <c r="AO596" s="390"/>
      <c r="AP596" s="390"/>
      <c r="AQ596" s="390"/>
      <c r="AR596" s="390"/>
      <c r="AS596" s="390"/>
      <c r="AT596" s="390"/>
      <c r="AU596" s="390"/>
      <c r="AV596" s="390"/>
      <c r="AW596" s="390"/>
      <c r="AX596" s="390"/>
      <c r="AY596" s="390"/>
      <c r="AZ596" s="390"/>
      <c r="BA596" s="390"/>
      <c r="BB596" s="390"/>
      <c r="BC596" s="390"/>
      <c r="BD596" s="390"/>
      <c r="BE596" s="390"/>
      <c r="BF596" s="390"/>
      <c r="BG596" s="390"/>
      <c r="BH596" s="390"/>
      <c r="BI596" s="390"/>
      <c r="BJ596" s="390"/>
      <c r="BK596" s="390"/>
      <c r="BL596" s="390"/>
      <c r="BM596" s="390"/>
      <c r="BN596" s="390"/>
      <c r="BO596" s="390"/>
      <c r="BP596" s="390"/>
      <c r="BQ596" s="390"/>
      <c r="BR596" s="390"/>
      <c r="BS596" s="390"/>
      <c r="BT596" s="390"/>
      <c r="BU596" s="390"/>
      <c r="BV596" s="390"/>
      <c r="BW596" s="390"/>
      <c r="BX596" s="390"/>
      <c r="BY596" s="390"/>
      <c r="BZ596" s="390"/>
      <c r="CA596" s="390"/>
      <c r="CB596" s="390"/>
      <c r="CC596" s="390"/>
      <c r="CD596" s="390"/>
      <c r="CE596" s="390"/>
      <c r="CF596" s="390"/>
      <c r="CG596" s="390"/>
      <c r="CH596" s="390"/>
      <c r="CI596" s="390"/>
      <c r="CJ596" s="390"/>
      <c r="CK596" s="390"/>
      <c r="CL596" s="390"/>
      <c r="CM596" s="390"/>
      <c r="CN596" s="390"/>
      <c r="CO596" s="390"/>
      <c r="CP596" s="390"/>
      <c r="CQ596" s="390"/>
      <c r="CR596" s="390"/>
      <c r="CS596" s="390"/>
      <c r="CT596" s="390"/>
      <c r="CU596" s="390"/>
      <c r="CV596" s="390"/>
      <c r="CW596" s="390"/>
      <c r="CX596" s="390"/>
      <c r="CY596" s="390"/>
      <c r="CZ596" s="390"/>
      <c r="DA596" s="390"/>
      <c r="DB596" s="390"/>
      <c r="DC596" s="390"/>
      <c r="DD596" s="390"/>
      <c r="DE596" s="390"/>
      <c r="DF596" s="390"/>
      <c r="DG596" s="390"/>
      <c r="DH596" s="390"/>
      <c r="DI596" s="390"/>
      <c r="DJ596" s="390"/>
      <c r="DK596" s="390"/>
      <c r="DL596" s="390"/>
      <c r="DM596" s="390"/>
      <c r="DN596" s="390"/>
      <c r="DO596" s="390"/>
      <c r="DP596" s="390"/>
      <c r="DQ596" s="390"/>
      <c r="DR596" s="390"/>
      <c r="DS596" s="390"/>
      <c r="DT596" s="390"/>
      <c r="DU596" s="390"/>
      <c r="DV596" s="390"/>
      <c r="DW596" s="390"/>
      <c r="DX596" s="390"/>
      <c r="DY596" s="390"/>
      <c r="DZ596" s="390"/>
      <c r="EA596" s="390"/>
      <c r="EB596" s="390"/>
      <c r="EC596" s="390"/>
      <c r="ED596" s="390"/>
      <c r="EE596" s="390"/>
      <c r="EF596" s="390"/>
      <c r="EG596" s="390"/>
      <c r="EH596" s="390"/>
      <c r="EI596" s="390"/>
      <c r="EJ596" s="390"/>
      <c r="EK596" s="390"/>
      <c r="EL596" s="390"/>
      <c r="EM596" s="390"/>
      <c r="EN596" s="390"/>
      <c r="EO596" s="390"/>
      <c r="EP596" s="390"/>
      <c r="EQ596" s="390"/>
      <c r="ER596" s="390"/>
      <c r="ES596" s="390"/>
      <c r="ET596" s="390"/>
      <c r="EU596" s="390"/>
      <c r="EV596" s="390"/>
      <c r="EW596" s="390"/>
      <c r="EX596" s="390"/>
      <c r="EY596" s="390"/>
      <c r="EZ596" s="390"/>
      <c r="FA596" s="390"/>
      <c r="FB596" s="390"/>
      <c r="FC596" s="390"/>
      <c r="FD596" s="390"/>
      <c r="FE596" s="390"/>
      <c r="FF596" s="390"/>
      <c r="FG596" s="390"/>
      <c r="FH596" s="390"/>
      <c r="FI596" s="390"/>
      <c r="FJ596" s="390"/>
      <c r="FK596" s="390"/>
      <c r="FL596" s="390"/>
      <c r="FM596" s="390"/>
      <c r="FN596" s="390"/>
      <c r="FO596" s="390"/>
      <c r="FP596" s="390"/>
      <c r="FQ596" s="390"/>
      <c r="FR596" s="390"/>
      <c r="FS596" s="390"/>
      <c r="FT596" s="390"/>
      <c r="FU596" s="390"/>
      <c r="FV596" s="390"/>
      <c r="FW596" s="390"/>
      <c r="FX596" s="390"/>
      <c r="FY596" s="390"/>
      <c r="FZ596" s="390"/>
      <c r="GA596" s="390"/>
      <c r="GB596" s="390"/>
      <c r="GC596" s="390"/>
      <c r="GD596" s="390"/>
      <c r="GE596" s="390"/>
      <c r="GF596" s="390"/>
      <c r="GG596" s="390"/>
      <c r="GH596" s="390"/>
      <c r="GI596" s="390"/>
      <c r="GJ596" s="390"/>
      <c r="GK596" s="390"/>
      <c r="GL596" s="390"/>
      <c r="GM596" s="390"/>
      <c r="GN596" s="390"/>
      <c r="GO596" s="390"/>
      <c r="GP596" s="390"/>
      <c r="GQ596" s="390"/>
      <c r="GR596" s="390"/>
      <c r="GS596" s="390"/>
      <c r="GT596" s="390"/>
      <c r="GU596" s="390"/>
      <c r="GV596" s="390"/>
      <c r="GW596" s="390"/>
      <c r="GX596" s="390"/>
      <c r="GY596" s="390"/>
      <c r="GZ596" s="390"/>
      <c r="HA596" s="390"/>
      <c r="HB596" s="390"/>
      <c r="HC596" s="390"/>
      <c r="HD596" s="390"/>
      <c r="HE596" s="390"/>
      <c r="HF596" s="390"/>
      <c r="HG596" s="390"/>
      <c r="HH596" s="390"/>
      <c r="HI596" s="390"/>
      <c r="HJ596" s="390"/>
      <c r="HK596" s="390"/>
      <c r="HL596" s="390"/>
      <c r="HM596" s="390"/>
      <c r="HN596" s="390"/>
      <c r="HO596" s="390"/>
      <c r="HP596" s="390"/>
      <c r="HQ596" s="390"/>
      <c r="HR596" s="390"/>
      <c r="HS596" s="390"/>
      <c r="HT596" s="390"/>
      <c r="HU596" s="390"/>
      <c r="HV596" s="390"/>
      <c r="HW596" s="390"/>
      <c r="HX596" s="390"/>
      <c r="HY596" s="390"/>
      <c r="HZ596" s="390"/>
      <c r="IA596" s="390"/>
      <c r="IB596" s="390"/>
      <c r="IC596" s="390"/>
      <c r="ID596" s="390"/>
      <c r="IE596" s="390"/>
      <c r="IF596" s="390"/>
      <c r="IG596" s="390"/>
      <c r="IH596" s="390"/>
      <c r="II596" s="390"/>
      <c r="IJ596" s="390"/>
      <c r="IK596" s="390"/>
      <c r="IL596" s="390"/>
      <c r="IM596" s="390"/>
      <c r="IN596" s="390"/>
      <c r="IO596" s="390"/>
      <c r="IP596" s="390"/>
      <c r="IQ596" s="390"/>
      <c r="IR596" s="390"/>
      <c r="IS596" s="390"/>
      <c r="IT596" s="390"/>
      <c r="IU596" s="390"/>
      <c r="IV596" s="390"/>
    </row>
    <row r="597" spans="1:256" x14ac:dyDescent="0.2">
      <c r="A597" s="458"/>
      <c r="B597" s="403"/>
      <c r="C597" s="404"/>
      <c r="D597" s="403"/>
      <c r="E597" s="433">
        <f t="shared" si="47"/>
        <v>0</v>
      </c>
      <c r="F597" s="460">
        <f t="shared" si="48"/>
        <v>0</v>
      </c>
      <c r="G597" s="439"/>
      <c r="H597" s="454"/>
      <c r="I597" s="390"/>
      <c r="J597" s="390"/>
      <c r="K597" s="390"/>
      <c r="L597" s="390"/>
      <c r="M597" s="390"/>
      <c r="N597" s="390"/>
      <c r="O597" s="390"/>
      <c r="P597" s="390"/>
      <c r="Q597" s="390"/>
      <c r="R597" s="390"/>
      <c r="S597" s="390"/>
      <c r="T597" s="390"/>
      <c r="U597" s="390"/>
      <c r="V597" s="390"/>
      <c r="W597" s="390"/>
      <c r="X597" s="390"/>
      <c r="Y597" s="390"/>
      <c r="Z597" s="390"/>
      <c r="AA597" s="390"/>
      <c r="AB597" s="390"/>
      <c r="AC597" s="390"/>
      <c r="AD597" s="390"/>
      <c r="AE597" s="390"/>
      <c r="AF597" s="390"/>
      <c r="AG597" s="390"/>
      <c r="AH597" s="390"/>
      <c r="AI597" s="390"/>
      <c r="AJ597" s="390"/>
      <c r="AK597" s="390"/>
      <c r="AL597" s="390"/>
      <c r="AM597" s="390"/>
      <c r="AN597" s="390"/>
      <c r="AO597" s="390"/>
      <c r="AP597" s="390"/>
      <c r="AQ597" s="390"/>
      <c r="AR597" s="390"/>
      <c r="AS597" s="390"/>
      <c r="AT597" s="390"/>
      <c r="AU597" s="390"/>
      <c r="AV597" s="390"/>
      <c r="AW597" s="390"/>
      <c r="AX597" s="390"/>
      <c r="AY597" s="390"/>
      <c r="AZ597" s="390"/>
      <c r="BA597" s="390"/>
      <c r="BB597" s="390"/>
      <c r="BC597" s="390"/>
      <c r="BD597" s="390"/>
      <c r="BE597" s="390"/>
      <c r="BF597" s="390"/>
      <c r="BG597" s="390"/>
      <c r="BH597" s="390"/>
      <c r="BI597" s="390"/>
      <c r="BJ597" s="390"/>
      <c r="BK597" s="390"/>
      <c r="BL597" s="390"/>
      <c r="BM597" s="390"/>
      <c r="BN597" s="390"/>
      <c r="BO597" s="390"/>
      <c r="BP597" s="390"/>
      <c r="BQ597" s="390"/>
      <c r="BR597" s="390"/>
      <c r="BS597" s="390"/>
      <c r="BT597" s="390"/>
      <c r="BU597" s="390"/>
      <c r="BV597" s="390"/>
      <c r="BW597" s="390"/>
      <c r="BX597" s="390"/>
      <c r="BY597" s="390"/>
      <c r="BZ597" s="390"/>
      <c r="CA597" s="390"/>
      <c r="CB597" s="390"/>
      <c r="CC597" s="390"/>
      <c r="CD597" s="390"/>
      <c r="CE597" s="390"/>
      <c r="CF597" s="390"/>
      <c r="CG597" s="390"/>
      <c r="CH597" s="390"/>
      <c r="CI597" s="390"/>
      <c r="CJ597" s="390"/>
      <c r="CK597" s="390"/>
      <c r="CL597" s="390"/>
      <c r="CM597" s="390"/>
      <c r="CN597" s="390"/>
      <c r="CO597" s="390"/>
      <c r="CP597" s="390"/>
      <c r="CQ597" s="390"/>
      <c r="CR597" s="390"/>
      <c r="CS597" s="390"/>
      <c r="CT597" s="390"/>
      <c r="CU597" s="390"/>
      <c r="CV597" s="390"/>
      <c r="CW597" s="390"/>
      <c r="CX597" s="390"/>
      <c r="CY597" s="390"/>
      <c r="CZ597" s="390"/>
      <c r="DA597" s="390"/>
      <c r="DB597" s="390"/>
      <c r="DC597" s="390"/>
      <c r="DD597" s="390"/>
      <c r="DE597" s="390"/>
      <c r="DF597" s="390"/>
      <c r="DG597" s="390"/>
      <c r="DH597" s="390"/>
      <c r="DI597" s="390"/>
      <c r="DJ597" s="390"/>
      <c r="DK597" s="390"/>
      <c r="DL597" s="390"/>
      <c r="DM597" s="390"/>
      <c r="DN597" s="390"/>
      <c r="DO597" s="390"/>
      <c r="DP597" s="390"/>
      <c r="DQ597" s="390"/>
      <c r="DR597" s="390"/>
      <c r="DS597" s="390"/>
      <c r="DT597" s="390"/>
      <c r="DU597" s="390"/>
      <c r="DV597" s="390"/>
      <c r="DW597" s="390"/>
      <c r="DX597" s="390"/>
      <c r="DY597" s="390"/>
      <c r="DZ597" s="390"/>
      <c r="EA597" s="390"/>
      <c r="EB597" s="390"/>
      <c r="EC597" s="390"/>
      <c r="ED597" s="390"/>
      <c r="EE597" s="390"/>
      <c r="EF597" s="390"/>
      <c r="EG597" s="390"/>
      <c r="EH597" s="390"/>
      <c r="EI597" s="390"/>
      <c r="EJ597" s="390"/>
      <c r="EK597" s="390"/>
      <c r="EL597" s="390"/>
      <c r="EM597" s="390"/>
      <c r="EN597" s="390"/>
      <c r="EO597" s="390"/>
      <c r="EP597" s="390"/>
      <c r="EQ597" s="390"/>
      <c r="ER597" s="390"/>
      <c r="ES597" s="390"/>
      <c r="ET597" s="390"/>
      <c r="EU597" s="390"/>
      <c r="EV597" s="390"/>
      <c r="EW597" s="390"/>
      <c r="EX597" s="390"/>
      <c r="EY597" s="390"/>
      <c r="EZ597" s="390"/>
      <c r="FA597" s="390"/>
      <c r="FB597" s="390"/>
      <c r="FC597" s="390"/>
      <c r="FD597" s="390"/>
      <c r="FE597" s="390"/>
      <c r="FF597" s="390"/>
      <c r="FG597" s="390"/>
      <c r="FH597" s="390"/>
      <c r="FI597" s="390"/>
      <c r="FJ597" s="390"/>
      <c r="FK597" s="390"/>
      <c r="FL597" s="390"/>
      <c r="FM597" s="390"/>
      <c r="FN597" s="390"/>
      <c r="FO597" s="390"/>
      <c r="FP597" s="390"/>
      <c r="FQ597" s="390"/>
      <c r="FR597" s="390"/>
      <c r="FS597" s="390"/>
      <c r="FT597" s="390"/>
      <c r="FU597" s="390"/>
      <c r="FV597" s="390"/>
      <c r="FW597" s="390"/>
      <c r="FX597" s="390"/>
      <c r="FY597" s="390"/>
      <c r="FZ597" s="390"/>
      <c r="GA597" s="390"/>
      <c r="GB597" s="390"/>
      <c r="GC597" s="390"/>
      <c r="GD597" s="390"/>
      <c r="GE597" s="390"/>
      <c r="GF597" s="390"/>
      <c r="GG597" s="390"/>
      <c r="GH597" s="390"/>
      <c r="GI597" s="390"/>
      <c r="GJ597" s="390"/>
      <c r="GK597" s="390"/>
      <c r="GL597" s="390"/>
      <c r="GM597" s="390"/>
      <c r="GN597" s="390"/>
      <c r="GO597" s="390"/>
      <c r="GP597" s="390"/>
      <c r="GQ597" s="390"/>
      <c r="GR597" s="390"/>
      <c r="GS597" s="390"/>
      <c r="GT597" s="390"/>
      <c r="GU597" s="390"/>
      <c r="GV597" s="390"/>
      <c r="GW597" s="390"/>
      <c r="GX597" s="390"/>
      <c r="GY597" s="390"/>
      <c r="GZ597" s="390"/>
      <c r="HA597" s="390"/>
      <c r="HB597" s="390"/>
      <c r="HC597" s="390"/>
      <c r="HD597" s="390"/>
      <c r="HE597" s="390"/>
      <c r="HF597" s="390"/>
      <c r="HG597" s="390"/>
      <c r="HH597" s="390"/>
      <c r="HI597" s="390"/>
      <c r="HJ597" s="390"/>
      <c r="HK597" s="390"/>
      <c r="HL597" s="390"/>
      <c r="HM597" s="390"/>
      <c r="HN597" s="390"/>
      <c r="HO597" s="390"/>
      <c r="HP597" s="390"/>
      <c r="HQ597" s="390"/>
      <c r="HR597" s="390"/>
      <c r="HS597" s="390"/>
      <c r="HT597" s="390"/>
      <c r="HU597" s="390"/>
      <c r="HV597" s="390"/>
      <c r="HW597" s="390"/>
      <c r="HX597" s="390"/>
      <c r="HY597" s="390"/>
      <c r="HZ597" s="390"/>
      <c r="IA597" s="390"/>
      <c r="IB597" s="390"/>
      <c r="IC597" s="390"/>
      <c r="ID597" s="390"/>
      <c r="IE597" s="390"/>
      <c r="IF597" s="390"/>
      <c r="IG597" s="390"/>
      <c r="IH597" s="390"/>
      <c r="II597" s="390"/>
      <c r="IJ597" s="390"/>
      <c r="IK597" s="390"/>
      <c r="IL597" s="390"/>
      <c r="IM597" s="390"/>
      <c r="IN597" s="390"/>
      <c r="IO597" s="390"/>
      <c r="IP597" s="390"/>
      <c r="IQ597" s="390"/>
      <c r="IR597" s="390"/>
      <c r="IS597" s="390"/>
      <c r="IT597" s="390"/>
      <c r="IU597" s="390"/>
      <c r="IV597" s="390"/>
    </row>
    <row r="598" spans="1:256" x14ac:dyDescent="0.2">
      <c r="A598" s="458"/>
      <c r="B598" s="403"/>
      <c r="C598" s="404"/>
      <c r="D598" s="403"/>
      <c r="E598" s="433">
        <f t="shared" si="47"/>
        <v>0</v>
      </c>
      <c r="F598" s="460">
        <f t="shared" si="48"/>
        <v>0</v>
      </c>
      <c r="G598" s="439"/>
      <c r="H598" s="454"/>
      <c r="I598" s="390"/>
      <c r="J598" s="390"/>
      <c r="K598" s="390"/>
      <c r="L598" s="390"/>
      <c r="M598" s="390"/>
      <c r="N598" s="390"/>
      <c r="O598" s="390"/>
      <c r="P598" s="390"/>
      <c r="Q598" s="390"/>
      <c r="R598" s="390"/>
      <c r="S598" s="390"/>
      <c r="T598" s="390"/>
      <c r="U598" s="390"/>
      <c r="V598" s="390"/>
      <c r="W598" s="390"/>
      <c r="X598" s="390"/>
      <c r="Y598" s="390"/>
      <c r="Z598" s="390"/>
      <c r="AA598" s="390"/>
      <c r="AB598" s="390"/>
      <c r="AC598" s="390"/>
      <c r="AD598" s="390"/>
      <c r="AE598" s="390"/>
      <c r="AF598" s="390"/>
      <c r="AG598" s="390"/>
      <c r="AH598" s="390"/>
      <c r="AI598" s="390"/>
      <c r="AJ598" s="390"/>
      <c r="AK598" s="390"/>
      <c r="AL598" s="390"/>
      <c r="AM598" s="390"/>
      <c r="AN598" s="390"/>
      <c r="AO598" s="390"/>
      <c r="AP598" s="390"/>
      <c r="AQ598" s="390"/>
      <c r="AR598" s="390"/>
      <c r="AS598" s="390"/>
      <c r="AT598" s="390"/>
      <c r="AU598" s="390"/>
      <c r="AV598" s="390"/>
      <c r="AW598" s="390"/>
      <c r="AX598" s="390"/>
      <c r="AY598" s="390"/>
      <c r="AZ598" s="390"/>
      <c r="BA598" s="390"/>
      <c r="BB598" s="390"/>
      <c r="BC598" s="390"/>
      <c r="BD598" s="390"/>
      <c r="BE598" s="390"/>
      <c r="BF598" s="390"/>
      <c r="BG598" s="390"/>
      <c r="BH598" s="390"/>
      <c r="BI598" s="390"/>
      <c r="BJ598" s="390"/>
      <c r="BK598" s="390"/>
      <c r="BL598" s="390"/>
      <c r="BM598" s="390"/>
      <c r="BN598" s="390"/>
      <c r="BO598" s="390"/>
      <c r="BP598" s="390"/>
      <c r="BQ598" s="390"/>
      <c r="BR598" s="390"/>
      <c r="BS598" s="390"/>
      <c r="BT598" s="390"/>
      <c r="BU598" s="390"/>
      <c r="BV598" s="390"/>
      <c r="BW598" s="390"/>
      <c r="BX598" s="390"/>
      <c r="BY598" s="390"/>
      <c r="BZ598" s="390"/>
      <c r="CA598" s="390"/>
      <c r="CB598" s="390"/>
      <c r="CC598" s="390"/>
      <c r="CD598" s="390"/>
      <c r="CE598" s="390"/>
      <c r="CF598" s="390"/>
      <c r="CG598" s="390"/>
      <c r="CH598" s="390"/>
      <c r="CI598" s="390"/>
      <c r="CJ598" s="390"/>
      <c r="CK598" s="390"/>
      <c r="CL598" s="390"/>
      <c r="CM598" s="390"/>
      <c r="CN598" s="390"/>
      <c r="CO598" s="390"/>
      <c r="CP598" s="390"/>
      <c r="CQ598" s="390"/>
      <c r="CR598" s="390"/>
      <c r="CS598" s="390"/>
      <c r="CT598" s="390"/>
      <c r="CU598" s="390"/>
      <c r="CV598" s="390"/>
      <c r="CW598" s="390"/>
      <c r="CX598" s="390"/>
      <c r="CY598" s="390"/>
      <c r="CZ598" s="390"/>
      <c r="DA598" s="390"/>
      <c r="DB598" s="390"/>
      <c r="DC598" s="390"/>
      <c r="DD598" s="390"/>
      <c r="DE598" s="390"/>
      <c r="DF598" s="390"/>
      <c r="DG598" s="390"/>
      <c r="DH598" s="390"/>
      <c r="DI598" s="390"/>
      <c r="DJ598" s="390"/>
      <c r="DK598" s="390"/>
      <c r="DL598" s="390"/>
      <c r="DM598" s="390"/>
      <c r="DN598" s="390"/>
      <c r="DO598" s="390"/>
      <c r="DP598" s="390"/>
      <c r="DQ598" s="390"/>
      <c r="DR598" s="390"/>
      <c r="DS598" s="390"/>
      <c r="DT598" s="390"/>
      <c r="DU598" s="390"/>
      <c r="DV598" s="390"/>
      <c r="DW598" s="390"/>
      <c r="DX598" s="390"/>
      <c r="DY598" s="390"/>
      <c r="DZ598" s="390"/>
      <c r="EA598" s="390"/>
      <c r="EB598" s="390"/>
      <c r="EC598" s="390"/>
      <c r="ED598" s="390"/>
      <c r="EE598" s="390"/>
      <c r="EF598" s="390"/>
      <c r="EG598" s="390"/>
      <c r="EH598" s="390"/>
      <c r="EI598" s="390"/>
      <c r="EJ598" s="390"/>
      <c r="EK598" s="390"/>
      <c r="EL598" s="390"/>
      <c r="EM598" s="390"/>
      <c r="EN598" s="390"/>
      <c r="EO598" s="390"/>
      <c r="EP598" s="390"/>
      <c r="EQ598" s="390"/>
      <c r="ER598" s="390"/>
      <c r="ES598" s="390"/>
      <c r="ET598" s="390"/>
      <c r="EU598" s="390"/>
      <c r="EV598" s="390"/>
      <c r="EW598" s="390"/>
      <c r="EX598" s="390"/>
      <c r="EY598" s="390"/>
      <c r="EZ598" s="390"/>
      <c r="FA598" s="390"/>
      <c r="FB598" s="390"/>
      <c r="FC598" s="390"/>
      <c r="FD598" s="390"/>
      <c r="FE598" s="390"/>
      <c r="FF598" s="390"/>
      <c r="FG598" s="390"/>
      <c r="FH598" s="390"/>
      <c r="FI598" s="390"/>
      <c r="FJ598" s="390"/>
      <c r="FK598" s="390"/>
      <c r="FL598" s="390"/>
      <c r="FM598" s="390"/>
      <c r="FN598" s="390"/>
      <c r="FO598" s="390"/>
      <c r="FP598" s="390"/>
      <c r="FQ598" s="390"/>
      <c r="FR598" s="390"/>
      <c r="FS598" s="390"/>
      <c r="FT598" s="390"/>
      <c r="FU598" s="390"/>
      <c r="FV598" s="390"/>
      <c r="FW598" s="390"/>
      <c r="FX598" s="390"/>
      <c r="FY598" s="390"/>
      <c r="FZ598" s="390"/>
      <c r="GA598" s="390"/>
      <c r="GB598" s="390"/>
      <c r="GC598" s="390"/>
      <c r="GD598" s="390"/>
      <c r="GE598" s="390"/>
      <c r="GF598" s="390"/>
      <c r="GG598" s="390"/>
      <c r="GH598" s="390"/>
      <c r="GI598" s="390"/>
      <c r="GJ598" s="390"/>
      <c r="GK598" s="390"/>
      <c r="GL598" s="390"/>
      <c r="GM598" s="390"/>
      <c r="GN598" s="390"/>
      <c r="GO598" s="390"/>
      <c r="GP598" s="390"/>
      <c r="GQ598" s="390"/>
      <c r="GR598" s="390"/>
      <c r="GS598" s="390"/>
      <c r="GT598" s="390"/>
      <c r="GU598" s="390"/>
      <c r="GV598" s="390"/>
      <c r="GW598" s="390"/>
      <c r="GX598" s="390"/>
      <c r="GY598" s="390"/>
      <c r="GZ598" s="390"/>
      <c r="HA598" s="390"/>
      <c r="HB598" s="390"/>
      <c r="HC598" s="390"/>
      <c r="HD598" s="390"/>
      <c r="HE598" s="390"/>
      <c r="HF598" s="390"/>
      <c r="HG598" s="390"/>
      <c r="HH598" s="390"/>
      <c r="HI598" s="390"/>
      <c r="HJ598" s="390"/>
      <c r="HK598" s="390"/>
      <c r="HL598" s="390"/>
      <c r="HM598" s="390"/>
      <c r="HN598" s="390"/>
      <c r="HO598" s="390"/>
      <c r="HP598" s="390"/>
      <c r="HQ598" s="390"/>
      <c r="HR598" s="390"/>
      <c r="HS598" s="390"/>
      <c r="HT598" s="390"/>
      <c r="HU598" s="390"/>
      <c r="HV598" s="390"/>
      <c r="HW598" s="390"/>
      <c r="HX598" s="390"/>
      <c r="HY598" s="390"/>
      <c r="HZ598" s="390"/>
      <c r="IA598" s="390"/>
      <c r="IB598" s="390"/>
      <c r="IC598" s="390"/>
      <c r="ID598" s="390"/>
      <c r="IE598" s="390"/>
      <c r="IF598" s="390"/>
      <c r="IG598" s="390"/>
      <c r="IH598" s="390"/>
      <c r="II598" s="390"/>
      <c r="IJ598" s="390"/>
      <c r="IK598" s="390"/>
      <c r="IL598" s="390"/>
      <c r="IM598" s="390"/>
      <c r="IN598" s="390"/>
      <c r="IO598" s="390"/>
      <c r="IP598" s="390"/>
      <c r="IQ598" s="390"/>
      <c r="IR598" s="390"/>
      <c r="IS598" s="390"/>
      <c r="IT598" s="390"/>
      <c r="IU598" s="390"/>
      <c r="IV598" s="390"/>
    </row>
    <row r="599" spans="1:256" x14ac:dyDescent="0.2">
      <c r="A599" s="458"/>
      <c r="B599" s="403"/>
      <c r="C599" s="404"/>
      <c r="D599" s="403"/>
      <c r="E599" s="433">
        <f t="shared" si="47"/>
        <v>0</v>
      </c>
      <c r="F599" s="460">
        <f t="shared" si="48"/>
        <v>0</v>
      </c>
      <c r="G599" s="439"/>
      <c r="H599" s="454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  <c r="V599" s="390"/>
      <c r="W599" s="390"/>
      <c r="X599" s="390"/>
      <c r="Y599" s="390"/>
      <c r="Z599" s="390"/>
      <c r="AA599" s="390"/>
      <c r="AB599" s="390"/>
      <c r="AC599" s="390"/>
      <c r="AD599" s="390"/>
      <c r="AE599" s="390"/>
      <c r="AF599" s="390"/>
      <c r="AG599" s="390"/>
      <c r="AH599" s="390"/>
      <c r="AI599" s="390"/>
      <c r="AJ599" s="390"/>
      <c r="AK599" s="390"/>
      <c r="AL599" s="390"/>
      <c r="AM599" s="390"/>
      <c r="AN599" s="390"/>
      <c r="AO599" s="390"/>
      <c r="AP599" s="390"/>
      <c r="AQ599" s="390"/>
      <c r="AR599" s="390"/>
      <c r="AS599" s="390"/>
      <c r="AT599" s="390"/>
      <c r="AU599" s="390"/>
      <c r="AV599" s="390"/>
      <c r="AW599" s="390"/>
      <c r="AX599" s="390"/>
      <c r="AY599" s="390"/>
      <c r="AZ599" s="390"/>
      <c r="BA599" s="390"/>
      <c r="BB599" s="390"/>
      <c r="BC599" s="390"/>
      <c r="BD599" s="390"/>
      <c r="BE599" s="390"/>
      <c r="BF599" s="390"/>
      <c r="BG599" s="390"/>
      <c r="BH599" s="390"/>
      <c r="BI599" s="390"/>
      <c r="BJ599" s="390"/>
      <c r="BK599" s="390"/>
      <c r="BL599" s="390"/>
      <c r="BM599" s="390"/>
      <c r="BN599" s="390"/>
      <c r="BO599" s="390"/>
      <c r="BP599" s="390"/>
      <c r="BQ599" s="390"/>
      <c r="BR599" s="390"/>
      <c r="BS599" s="390"/>
      <c r="BT599" s="390"/>
      <c r="BU599" s="390"/>
      <c r="BV599" s="390"/>
      <c r="BW599" s="390"/>
      <c r="BX599" s="390"/>
      <c r="BY599" s="390"/>
      <c r="BZ599" s="390"/>
      <c r="CA599" s="390"/>
      <c r="CB599" s="390"/>
      <c r="CC599" s="390"/>
      <c r="CD599" s="390"/>
      <c r="CE599" s="390"/>
      <c r="CF599" s="390"/>
      <c r="CG599" s="390"/>
      <c r="CH599" s="390"/>
      <c r="CI599" s="390"/>
      <c r="CJ599" s="390"/>
      <c r="CK599" s="390"/>
      <c r="CL599" s="390"/>
      <c r="CM599" s="390"/>
      <c r="CN599" s="390"/>
      <c r="CO599" s="390"/>
      <c r="CP599" s="390"/>
      <c r="CQ599" s="390"/>
      <c r="CR599" s="390"/>
      <c r="CS599" s="390"/>
      <c r="CT599" s="390"/>
      <c r="CU599" s="390"/>
      <c r="CV599" s="390"/>
      <c r="CW599" s="390"/>
      <c r="CX599" s="390"/>
      <c r="CY599" s="390"/>
      <c r="CZ599" s="390"/>
      <c r="DA599" s="390"/>
      <c r="DB599" s="390"/>
      <c r="DC599" s="390"/>
      <c r="DD599" s="390"/>
      <c r="DE599" s="390"/>
      <c r="DF599" s="390"/>
      <c r="DG599" s="390"/>
      <c r="DH599" s="390"/>
      <c r="DI599" s="390"/>
      <c r="DJ599" s="390"/>
      <c r="DK599" s="390"/>
      <c r="DL599" s="390"/>
      <c r="DM599" s="390"/>
      <c r="DN599" s="390"/>
      <c r="DO599" s="390"/>
      <c r="DP599" s="390"/>
      <c r="DQ599" s="390"/>
      <c r="DR599" s="390"/>
      <c r="DS599" s="390"/>
      <c r="DT599" s="390"/>
      <c r="DU599" s="390"/>
      <c r="DV599" s="390"/>
      <c r="DW599" s="390"/>
      <c r="DX599" s="390"/>
      <c r="DY599" s="390"/>
      <c r="DZ599" s="390"/>
      <c r="EA599" s="390"/>
      <c r="EB599" s="390"/>
      <c r="EC599" s="390"/>
      <c r="ED599" s="390"/>
      <c r="EE599" s="390"/>
      <c r="EF599" s="390"/>
      <c r="EG599" s="390"/>
      <c r="EH599" s="390"/>
      <c r="EI599" s="390"/>
      <c r="EJ599" s="390"/>
      <c r="EK599" s="390"/>
      <c r="EL599" s="390"/>
      <c r="EM599" s="390"/>
      <c r="EN599" s="390"/>
      <c r="EO599" s="390"/>
      <c r="EP599" s="390"/>
      <c r="EQ599" s="390"/>
      <c r="ER599" s="390"/>
      <c r="ES599" s="390"/>
      <c r="ET599" s="390"/>
      <c r="EU599" s="390"/>
      <c r="EV599" s="390"/>
      <c r="EW599" s="390"/>
      <c r="EX599" s="390"/>
      <c r="EY599" s="390"/>
      <c r="EZ599" s="390"/>
      <c r="FA599" s="390"/>
      <c r="FB599" s="390"/>
      <c r="FC599" s="390"/>
      <c r="FD599" s="390"/>
      <c r="FE599" s="390"/>
      <c r="FF599" s="390"/>
      <c r="FG599" s="390"/>
      <c r="FH599" s="390"/>
      <c r="FI599" s="390"/>
      <c r="FJ599" s="390"/>
      <c r="FK599" s="390"/>
      <c r="FL599" s="390"/>
      <c r="FM599" s="390"/>
      <c r="FN599" s="390"/>
      <c r="FO599" s="390"/>
      <c r="FP599" s="390"/>
      <c r="FQ599" s="390"/>
      <c r="FR599" s="390"/>
      <c r="FS599" s="390"/>
      <c r="FT599" s="390"/>
      <c r="FU599" s="390"/>
      <c r="FV599" s="390"/>
      <c r="FW599" s="390"/>
      <c r="FX599" s="390"/>
      <c r="FY599" s="390"/>
      <c r="FZ599" s="390"/>
      <c r="GA599" s="390"/>
      <c r="GB599" s="390"/>
      <c r="GC599" s="390"/>
      <c r="GD599" s="390"/>
      <c r="GE599" s="390"/>
      <c r="GF599" s="390"/>
      <c r="GG599" s="390"/>
      <c r="GH599" s="390"/>
      <c r="GI599" s="390"/>
      <c r="GJ599" s="390"/>
      <c r="GK599" s="390"/>
      <c r="GL599" s="390"/>
      <c r="GM599" s="390"/>
      <c r="GN599" s="390"/>
      <c r="GO599" s="390"/>
      <c r="GP599" s="390"/>
      <c r="GQ599" s="390"/>
      <c r="GR599" s="390"/>
      <c r="GS599" s="390"/>
      <c r="GT599" s="390"/>
      <c r="GU599" s="390"/>
      <c r="GV599" s="390"/>
      <c r="GW599" s="390"/>
      <c r="GX599" s="390"/>
      <c r="GY599" s="390"/>
      <c r="GZ599" s="390"/>
      <c r="HA599" s="390"/>
      <c r="HB599" s="390"/>
      <c r="HC599" s="390"/>
      <c r="HD599" s="390"/>
      <c r="HE599" s="390"/>
      <c r="HF599" s="390"/>
      <c r="HG599" s="390"/>
      <c r="HH599" s="390"/>
      <c r="HI599" s="390"/>
      <c r="HJ599" s="390"/>
      <c r="HK599" s="390"/>
      <c r="HL599" s="390"/>
      <c r="HM599" s="390"/>
      <c r="HN599" s="390"/>
      <c r="HO599" s="390"/>
      <c r="HP599" s="390"/>
      <c r="HQ599" s="390"/>
      <c r="HR599" s="390"/>
      <c r="HS599" s="390"/>
      <c r="HT599" s="390"/>
      <c r="HU599" s="390"/>
      <c r="HV599" s="390"/>
      <c r="HW599" s="390"/>
      <c r="HX599" s="390"/>
      <c r="HY599" s="390"/>
      <c r="HZ599" s="390"/>
      <c r="IA599" s="390"/>
      <c r="IB599" s="390"/>
      <c r="IC599" s="390"/>
      <c r="ID599" s="390"/>
      <c r="IE599" s="390"/>
      <c r="IF599" s="390"/>
      <c r="IG599" s="390"/>
      <c r="IH599" s="390"/>
      <c r="II599" s="390"/>
      <c r="IJ599" s="390"/>
      <c r="IK599" s="390"/>
      <c r="IL599" s="390"/>
      <c r="IM599" s="390"/>
      <c r="IN599" s="390"/>
      <c r="IO599" s="390"/>
      <c r="IP599" s="390"/>
      <c r="IQ599" s="390"/>
      <c r="IR599" s="390"/>
      <c r="IS599" s="390"/>
      <c r="IT599" s="390"/>
      <c r="IU599" s="390"/>
      <c r="IV599" s="390"/>
    </row>
    <row r="600" spans="1:256" x14ac:dyDescent="0.2">
      <c r="A600" s="458"/>
      <c r="B600" s="403"/>
      <c r="C600" s="404"/>
      <c r="D600" s="403"/>
      <c r="E600" s="433">
        <f t="shared" si="47"/>
        <v>0</v>
      </c>
      <c r="F600" s="460">
        <f t="shared" si="48"/>
        <v>0</v>
      </c>
      <c r="G600" s="439"/>
      <c r="H600" s="454"/>
      <c r="I600" s="390"/>
      <c r="J600" s="390"/>
      <c r="K600" s="390"/>
      <c r="L600" s="390"/>
      <c r="M600" s="390"/>
      <c r="N600" s="390"/>
      <c r="O600" s="390"/>
      <c r="P600" s="390"/>
      <c r="Q600" s="390"/>
      <c r="R600" s="390"/>
      <c r="S600" s="390"/>
      <c r="T600" s="390"/>
      <c r="U600" s="390"/>
      <c r="V600" s="390"/>
      <c r="W600" s="390"/>
      <c r="X600" s="390"/>
      <c r="Y600" s="390"/>
      <c r="Z600" s="390"/>
      <c r="AA600" s="390"/>
      <c r="AB600" s="390"/>
      <c r="AC600" s="390"/>
      <c r="AD600" s="390"/>
      <c r="AE600" s="390"/>
      <c r="AF600" s="390"/>
      <c r="AG600" s="390"/>
      <c r="AH600" s="390"/>
      <c r="AI600" s="390"/>
      <c r="AJ600" s="390"/>
      <c r="AK600" s="390"/>
      <c r="AL600" s="390"/>
      <c r="AM600" s="390"/>
      <c r="AN600" s="390"/>
      <c r="AO600" s="390"/>
      <c r="AP600" s="390"/>
      <c r="AQ600" s="390"/>
      <c r="AR600" s="390"/>
      <c r="AS600" s="390"/>
      <c r="AT600" s="390"/>
      <c r="AU600" s="390"/>
      <c r="AV600" s="390"/>
      <c r="AW600" s="390"/>
      <c r="AX600" s="390"/>
      <c r="AY600" s="390"/>
      <c r="AZ600" s="390"/>
      <c r="BA600" s="390"/>
      <c r="BB600" s="390"/>
      <c r="BC600" s="390"/>
      <c r="BD600" s="390"/>
      <c r="BE600" s="390"/>
      <c r="BF600" s="390"/>
      <c r="BG600" s="390"/>
      <c r="BH600" s="390"/>
      <c r="BI600" s="390"/>
      <c r="BJ600" s="390"/>
      <c r="BK600" s="390"/>
      <c r="BL600" s="390"/>
      <c r="BM600" s="390"/>
      <c r="BN600" s="390"/>
      <c r="BO600" s="390"/>
      <c r="BP600" s="390"/>
      <c r="BQ600" s="390"/>
      <c r="BR600" s="390"/>
      <c r="BS600" s="390"/>
      <c r="BT600" s="390"/>
      <c r="BU600" s="390"/>
      <c r="BV600" s="390"/>
      <c r="BW600" s="390"/>
      <c r="BX600" s="390"/>
      <c r="BY600" s="390"/>
      <c r="BZ600" s="390"/>
      <c r="CA600" s="390"/>
      <c r="CB600" s="390"/>
      <c r="CC600" s="390"/>
      <c r="CD600" s="390"/>
      <c r="CE600" s="390"/>
      <c r="CF600" s="390"/>
      <c r="CG600" s="390"/>
      <c r="CH600" s="390"/>
      <c r="CI600" s="390"/>
      <c r="CJ600" s="390"/>
      <c r="CK600" s="390"/>
      <c r="CL600" s="390"/>
      <c r="CM600" s="390"/>
      <c r="CN600" s="390"/>
      <c r="CO600" s="390"/>
      <c r="CP600" s="390"/>
      <c r="CQ600" s="390"/>
      <c r="CR600" s="390"/>
      <c r="CS600" s="390"/>
      <c r="CT600" s="390"/>
      <c r="CU600" s="390"/>
      <c r="CV600" s="390"/>
      <c r="CW600" s="390"/>
      <c r="CX600" s="390"/>
      <c r="CY600" s="390"/>
      <c r="CZ600" s="390"/>
      <c r="DA600" s="390"/>
      <c r="DB600" s="390"/>
      <c r="DC600" s="390"/>
      <c r="DD600" s="390"/>
      <c r="DE600" s="390"/>
      <c r="DF600" s="390"/>
      <c r="DG600" s="390"/>
      <c r="DH600" s="390"/>
      <c r="DI600" s="390"/>
      <c r="DJ600" s="390"/>
      <c r="DK600" s="390"/>
      <c r="DL600" s="390"/>
      <c r="DM600" s="390"/>
      <c r="DN600" s="390"/>
      <c r="DO600" s="390"/>
      <c r="DP600" s="390"/>
      <c r="DQ600" s="390"/>
      <c r="DR600" s="390"/>
      <c r="DS600" s="390"/>
      <c r="DT600" s="390"/>
      <c r="DU600" s="390"/>
      <c r="DV600" s="390"/>
      <c r="DW600" s="390"/>
      <c r="DX600" s="390"/>
      <c r="DY600" s="390"/>
      <c r="DZ600" s="390"/>
      <c r="EA600" s="390"/>
      <c r="EB600" s="390"/>
      <c r="EC600" s="390"/>
      <c r="ED600" s="390"/>
      <c r="EE600" s="390"/>
      <c r="EF600" s="390"/>
      <c r="EG600" s="390"/>
      <c r="EH600" s="390"/>
      <c r="EI600" s="390"/>
      <c r="EJ600" s="390"/>
      <c r="EK600" s="390"/>
      <c r="EL600" s="390"/>
      <c r="EM600" s="390"/>
      <c r="EN600" s="390"/>
      <c r="EO600" s="390"/>
      <c r="EP600" s="390"/>
      <c r="EQ600" s="390"/>
      <c r="ER600" s="390"/>
      <c r="ES600" s="390"/>
      <c r="ET600" s="390"/>
      <c r="EU600" s="390"/>
      <c r="EV600" s="390"/>
      <c r="EW600" s="390"/>
      <c r="EX600" s="390"/>
      <c r="EY600" s="390"/>
      <c r="EZ600" s="390"/>
      <c r="FA600" s="390"/>
      <c r="FB600" s="390"/>
      <c r="FC600" s="390"/>
      <c r="FD600" s="390"/>
      <c r="FE600" s="390"/>
      <c r="FF600" s="390"/>
      <c r="FG600" s="390"/>
      <c r="FH600" s="390"/>
      <c r="FI600" s="390"/>
      <c r="FJ600" s="390"/>
      <c r="FK600" s="390"/>
      <c r="FL600" s="390"/>
      <c r="FM600" s="390"/>
      <c r="FN600" s="390"/>
      <c r="FO600" s="390"/>
      <c r="FP600" s="390"/>
      <c r="FQ600" s="390"/>
      <c r="FR600" s="390"/>
      <c r="FS600" s="390"/>
      <c r="FT600" s="390"/>
      <c r="FU600" s="390"/>
      <c r="FV600" s="390"/>
      <c r="FW600" s="390"/>
      <c r="FX600" s="390"/>
      <c r="FY600" s="390"/>
      <c r="FZ600" s="390"/>
      <c r="GA600" s="390"/>
      <c r="GB600" s="390"/>
      <c r="GC600" s="390"/>
      <c r="GD600" s="390"/>
      <c r="GE600" s="390"/>
      <c r="GF600" s="390"/>
      <c r="GG600" s="390"/>
      <c r="GH600" s="390"/>
      <c r="GI600" s="390"/>
      <c r="GJ600" s="390"/>
      <c r="GK600" s="390"/>
      <c r="GL600" s="390"/>
      <c r="GM600" s="390"/>
      <c r="GN600" s="390"/>
      <c r="GO600" s="390"/>
      <c r="GP600" s="390"/>
      <c r="GQ600" s="390"/>
      <c r="GR600" s="390"/>
      <c r="GS600" s="390"/>
      <c r="GT600" s="390"/>
      <c r="GU600" s="390"/>
      <c r="GV600" s="390"/>
      <c r="GW600" s="390"/>
      <c r="GX600" s="390"/>
      <c r="GY600" s="390"/>
      <c r="GZ600" s="390"/>
      <c r="HA600" s="390"/>
      <c r="HB600" s="390"/>
      <c r="HC600" s="390"/>
      <c r="HD600" s="390"/>
      <c r="HE600" s="390"/>
      <c r="HF600" s="390"/>
      <c r="HG600" s="390"/>
      <c r="HH600" s="390"/>
      <c r="HI600" s="390"/>
      <c r="HJ600" s="390"/>
      <c r="HK600" s="390"/>
      <c r="HL600" s="390"/>
      <c r="HM600" s="390"/>
      <c r="HN600" s="390"/>
      <c r="HO600" s="390"/>
      <c r="HP600" s="390"/>
      <c r="HQ600" s="390"/>
      <c r="HR600" s="390"/>
      <c r="HS600" s="390"/>
      <c r="HT600" s="390"/>
      <c r="HU600" s="390"/>
      <c r="HV600" s="390"/>
      <c r="HW600" s="390"/>
      <c r="HX600" s="390"/>
      <c r="HY600" s="390"/>
      <c r="HZ600" s="390"/>
      <c r="IA600" s="390"/>
      <c r="IB600" s="390"/>
      <c r="IC600" s="390"/>
      <c r="ID600" s="390"/>
      <c r="IE600" s="390"/>
      <c r="IF600" s="390"/>
      <c r="IG600" s="390"/>
      <c r="IH600" s="390"/>
      <c r="II600" s="390"/>
      <c r="IJ600" s="390"/>
      <c r="IK600" s="390"/>
      <c r="IL600" s="390"/>
      <c r="IM600" s="390"/>
      <c r="IN600" s="390"/>
      <c r="IO600" s="390"/>
      <c r="IP600" s="390"/>
      <c r="IQ600" s="390"/>
      <c r="IR600" s="390"/>
      <c r="IS600" s="390"/>
      <c r="IT600" s="390"/>
      <c r="IU600" s="390"/>
      <c r="IV600" s="390"/>
    </row>
    <row r="601" spans="1:256" x14ac:dyDescent="0.2">
      <c r="A601" s="458"/>
      <c r="B601" s="403"/>
      <c r="C601" s="404"/>
      <c r="D601" s="403"/>
      <c r="E601" s="433">
        <f t="shared" si="47"/>
        <v>0</v>
      </c>
      <c r="F601" s="460">
        <f t="shared" si="48"/>
        <v>0</v>
      </c>
      <c r="G601" s="439"/>
      <c r="H601" s="454"/>
      <c r="I601" s="390"/>
      <c r="J601" s="390"/>
      <c r="K601" s="390"/>
      <c r="L601" s="390"/>
      <c r="M601" s="390"/>
      <c r="N601" s="390"/>
      <c r="O601" s="390"/>
      <c r="P601" s="390"/>
      <c r="Q601" s="390"/>
      <c r="R601" s="390"/>
      <c r="S601" s="390"/>
      <c r="T601" s="390"/>
      <c r="U601" s="390"/>
      <c r="V601" s="390"/>
      <c r="W601" s="390"/>
      <c r="X601" s="390"/>
      <c r="Y601" s="390"/>
      <c r="Z601" s="390"/>
      <c r="AA601" s="390"/>
      <c r="AB601" s="390"/>
      <c r="AC601" s="390"/>
      <c r="AD601" s="390"/>
      <c r="AE601" s="390"/>
      <c r="AF601" s="390"/>
      <c r="AG601" s="390"/>
      <c r="AH601" s="390"/>
      <c r="AI601" s="390"/>
      <c r="AJ601" s="390"/>
      <c r="AK601" s="390"/>
      <c r="AL601" s="390"/>
      <c r="AM601" s="390"/>
      <c r="AN601" s="390"/>
      <c r="AO601" s="390"/>
      <c r="AP601" s="390"/>
      <c r="AQ601" s="390"/>
      <c r="AR601" s="390"/>
      <c r="AS601" s="390"/>
      <c r="AT601" s="390"/>
      <c r="AU601" s="390"/>
      <c r="AV601" s="390"/>
      <c r="AW601" s="390"/>
      <c r="AX601" s="390"/>
      <c r="AY601" s="390"/>
      <c r="AZ601" s="390"/>
      <c r="BA601" s="390"/>
      <c r="BB601" s="390"/>
      <c r="BC601" s="390"/>
      <c r="BD601" s="390"/>
      <c r="BE601" s="390"/>
      <c r="BF601" s="390"/>
      <c r="BG601" s="390"/>
      <c r="BH601" s="390"/>
      <c r="BI601" s="390"/>
      <c r="BJ601" s="390"/>
      <c r="BK601" s="390"/>
      <c r="BL601" s="390"/>
      <c r="BM601" s="390"/>
      <c r="BN601" s="390"/>
      <c r="BO601" s="390"/>
      <c r="BP601" s="390"/>
      <c r="BQ601" s="390"/>
      <c r="BR601" s="390"/>
      <c r="BS601" s="390"/>
      <c r="BT601" s="390"/>
      <c r="BU601" s="390"/>
      <c r="BV601" s="390"/>
      <c r="BW601" s="390"/>
      <c r="BX601" s="390"/>
      <c r="BY601" s="390"/>
      <c r="BZ601" s="390"/>
      <c r="CA601" s="390"/>
      <c r="CB601" s="390"/>
      <c r="CC601" s="390"/>
      <c r="CD601" s="390"/>
      <c r="CE601" s="390"/>
      <c r="CF601" s="390"/>
      <c r="CG601" s="390"/>
      <c r="CH601" s="390"/>
      <c r="CI601" s="390"/>
      <c r="CJ601" s="390"/>
      <c r="CK601" s="390"/>
      <c r="CL601" s="390"/>
      <c r="CM601" s="390"/>
      <c r="CN601" s="390"/>
      <c r="CO601" s="390"/>
      <c r="CP601" s="390"/>
      <c r="CQ601" s="390"/>
      <c r="CR601" s="390"/>
      <c r="CS601" s="390"/>
      <c r="CT601" s="390"/>
      <c r="CU601" s="390"/>
      <c r="CV601" s="390"/>
      <c r="CW601" s="390"/>
      <c r="CX601" s="390"/>
      <c r="CY601" s="390"/>
      <c r="CZ601" s="390"/>
      <c r="DA601" s="390"/>
      <c r="DB601" s="390"/>
      <c r="DC601" s="390"/>
      <c r="DD601" s="390"/>
      <c r="DE601" s="390"/>
      <c r="DF601" s="390"/>
      <c r="DG601" s="390"/>
      <c r="DH601" s="390"/>
      <c r="DI601" s="390"/>
      <c r="DJ601" s="390"/>
      <c r="DK601" s="390"/>
      <c r="DL601" s="390"/>
      <c r="DM601" s="390"/>
      <c r="DN601" s="390"/>
      <c r="DO601" s="390"/>
      <c r="DP601" s="390"/>
      <c r="DQ601" s="390"/>
      <c r="DR601" s="390"/>
      <c r="DS601" s="390"/>
      <c r="DT601" s="390"/>
      <c r="DU601" s="390"/>
      <c r="DV601" s="390"/>
      <c r="DW601" s="390"/>
      <c r="DX601" s="390"/>
      <c r="DY601" s="390"/>
      <c r="DZ601" s="390"/>
      <c r="EA601" s="390"/>
      <c r="EB601" s="390"/>
      <c r="EC601" s="390"/>
      <c r="ED601" s="390"/>
      <c r="EE601" s="390"/>
      <c r="EF601" s="390"/>
      <c r="EG601" s="390"/>
      <c r="EH601" s="390"/>
      <c r="EI601" s="390"/>
      <c r="EJ601" s="390"/>
      <c r="EK601" s="390"/>
      <c r="EL601" s="390"/>
      <c r="EM601" s="390"/>
      <c r="EN601" s="390"/>
      <c r="EO601" s="390"/>
      <c r="EP601" s="390"/>
      <c r="EQ601" s="390"/>
      <c r="ER601" s="390"/>
      <c r="ES601" s="390"/>
      <c r="ET601" s="390"/>
      <c r="EU601" s="390"/>
      <c r="EV601" s="390"/>
      <c r="EW601" s="390"/>
      <c r="EX601" s="390"/>
      <c r="EY601" s="390"/>
      <c r="EZ601" s="390"/>
      <c r="FA601" s="390"/>
      <c r="FB601" s="390"/>
      <c r="FC601" s="390"/>
      <c r="FD601" s="390"/>
      <c r="FE601" s="390"/>
      <c r="FF601" s="390"/>
      <c r="FG601" s="390"/>
      <c r="FH601" s="390"/>
      <c r="FI601" s="390"/>
      <c r="FJ601" s="390"/>
      <c r="FK601" s="390"/>
      <c r="FL601" s="390"/>
      <c r="FM601" s="390"/>
      <c r="FN601" s="390"/>
      <c r="FO601" s="390"/>
      <c r="FP601" s="390"/>
      <c r="FQ601" s="390"/>
      <c r="FR601" s="390"/>
      <c r="FS601" s="390"/>
      <c r="FT601" s="390"/>
      <c r="FU601" s="390"/>
      <c r="FV601" s="390"/>
      <c r="FW601" s="390"/>
      <c r="FX601" s="390"/>
      <c r="FY601" s="390"/>
      <c r="FZ601" s="390"/>
      <c r="GA601" s="390"/>
      <c r="GB601" s="390"/>
      <c r="GC601" s="390"/>
      <c r="GD601" s="390"/>
      <c r="GE601" s="390"/>
      <c r="GF601" s="390"/>
      <c r="GG601" s="390"/>
      <c r="GH601" s="390"/>
      <c r="GI601" s="390"/>
      <c r="GJ601" s="390"/>
      <c r="GK601" s="390"/>
      <c r="GL601" s="390"/>
      <c r="GM601" s="390"/>
      <c r="GN601" s="390"/>
      <c r="GO601" s="390"/>
      <c r="GP601" s="390"/>
      <c r="GQ601" s="390"/>
      <c r="GR601" s="390"/>
      <c r="GS601" s="390"/>
      <c r="GT601" s="390"/>
      <c r="GU601" s="390"/>
      <c r="GV601" s="390"/>
      <c r="GW601" s="390"/>
      <c r="GX601" s="390"/>
      <c r="GY601" s="390"/>
      <c r="GZ601" s="390"/>
      <c r="HA601" s="390"/>
      <c r="HB601" s="390"/>
      <c r="HC601" s="390"/>
      <c r="HD601" s="390"/>
      <c r="HE601" s="390"/>
      <c r="HF601" s="390"/>
      <c r="HG601" s="390"/>
      <c r="HH601" s="390"/>
      <c r="HI601" s="390"/>
      <c r="HJ601" s="390"/>
      <c r="HK601" s="390"/>
      <c r="HL601" s="390"/>
      <c r="HM601" s="390"/>
      <c r="HN601" s="390"/>
      <c r="HO601" s="390"/>
      <c r="HP601" s="390"/>
      <c r="HQ601" s="390"/>
      <c r="HR601" s="390"/>
      <c r="HS601" s="390"/>
      <c r="HT601" s="390"/>
      <c r="HU601" s="390"/>
      <c r="HV601" s="390"/>
      <c r="HW601" s="390"/>
      <c r="HX601" s="390"/>
      <c r="HY601" s="390"/>
      <c r="HZ601" s="390"/>
      <c r="IA601" s="390"/>
      <c r="IB601" s="390"/>
      <c r="IC601" s="390"/>
      <c r="ID601" s="390"/>
      <c r="IE601" s="390"/>
      <c r="IF601" s="390"/>
      <c r="IG601" s="390"/>
      <c r="IH601" s="390"/>
      <c r="II601" s="390"/>
      <c r="IJ601" s="390"/>
      <c r="IK601" s="390"/>
      <c r="IL601" s="390"/>
      <c r="IM601" s="390"/>
      <c r="IN601" s="390"/>
      <c r="IO601" s="390"/>
      <c r="IP601" s="390"/>
      <c r="IQ601" s="390"/>
      <c r="IR601" s="390"/>
      <c r="IS601" s="390"/>
      <c r="IT601" s="390"/>
      <c r="IU601" s="390"/>
      <c r="IV601" s="390"/>
    </row>
    <row r="602" spans="1:256" x14ac:dyDescent="0.2">
      <c r="A602" s="458"/>
      <c r="B602" s="403"/>
      <c r="C602" s="404"/>
      <c r="D602" s="403"/>
      <c r="E602" s="433">
        <f t="shared" si="47"/>
        <v>0</v>
      </c>
      <c r="F602" s="460">
        <f t="shared" si="48"/>
        <v>0</v>
      </c>
      <c r="G602" s="439"/>
      <c r="H602" s="454"/>
      <c r="I602" s="390"/>
      <c r="J602" s="390"/>
      <c r="K602" s="390"/>
      <c r="L602" s="390"/>
      <c r="M602" s="390"/>
      <c r="N602" s="390"/>
      <c r="O602" s="390"/>
      <c r="P602" s="390"/>
      <c r="Q602" s="390"/>
      <c r="R602" s="390"/>
      <c r="S602" s="390"/>
      <c r="T602" s="390"/>
      <c r="U602" s="390"/>
      <c r="V602" s="390"/>
      <c r="W602" s="390"/>
      <c r="X602" s="390"/>
      <c r="Y602" s="390"/>
      <c r="Z602" s="390"/>
      <c r="AA602" s="390"/>
      <c r="AB602" s="390"/>
      <c r="AC602" s="390"/>
      <c r="AD602" s="390"/>
      <c r="AE602" s="390"/>
      <c r="AF602" s="390"/>
      <c r="AG602" s="390"/>
      <c r="AH602" s="390"/>
      <c r="AI602" s="390"/>
      <c r="AJ602" s="390"/>
      <c r="AK602" s="390"/>
      <c r="AL602" s="390"/>
      <c r="AM602" s="390"/>
      <c r="AN602" s="390"/>
      <c r="AO602" s="390"/>
      <c r="AP602" s="390"/>
      <c r="AQ602" s="390"/>
      <c r="AR602" s="390"/>
      <c r="AS602" s="390"/>
      <c r="AT602" s="390"/>
      <c r="AU602" s="390"/>
      <c r="AV602" s="390"/>
      <c r="AW602" s="390"/>
      <c r="AX602" s="390"/>
      <c r="AY602" s="390"/>
      <c r="AZ602" s="390"/>
      <c r="BA602" s="390"/>
      <c r="BB602" s="390"/>
      <c r="BC602" s="390"/>
      <c r="BD602" s="390"/>
      <c r="BE602" s="390"/>
      <c r="BF602" s="390"/>
      <c r="BG602" s="390"/>
      <c r="BH602" s="390"/>
      <c r="BI602" s="390"/>
      <c r="BJ602" s="390"/>
      <c r="BK602" s="390"/>
      <c r="BL602" s="390"/>
      <c r="BM602" s="390"/>
      <c r="BN602" s="390"/>
      <c r="BO602" s="390"/>
      <c r="BP602" s="390"/>
      <c r="BQ602" s="390"/>
      <c r="BR602" s="390"/>
      <c r="BS602" s="390"/>
      <c r="BT602" s="390"/>
      <c r="BU602" s="390"/>
      <c r="BV602" s="390"/>
      <c r="BW602" s="390"/>
      <c r="BX602" s="390"/>
      <c r="BY602" s="390"/>
      <c r="BZ602" s="390"/>
      <c r="CA602" s="390"/>
      <c r="CB602" s="390"/>
      <c r="CC602" s="390"/>
      <c r="CD602" s="390"/>
      <c r="CE602" s="390"/>
      <c r="CF602" s="390"/>
      <c r="CG602" s="390"/>
      <c r="CH602" s="390"/>
      <c r="CI602" s="390"/>
      <c r="CJ602" s="390"/>
      <c r="CK602" s="390"/>
      <c r="CL602" s="390"/>
      <c r="CM602" s="390"/>
      <c r="CN602" s="390"/>
      <c r="CO602" s="390"/>
      <c r="CP602" s="390"/>
      <c r="CQ602" s="390"/>
      <c r="CR602" s="390"/>
      <c r="CS602" s="390"/>
      <c r="CT602" s="390"/>
      <c r="CU602" s="390"/>
      <c r="CV602" s="390"/>
      <c r="CW602" s="390"/>
      <c r="CX602" s="390"/>
      <c r="CY602" s="390"/>
      <c r="CZ602" s="390"/>
      <c r="DA602" s="390"/>
      <c r="DB602" s="390"/>
      <c r="DC602" s="390"/>
      <c r="DD602" s="390"/>
      <c r="DE602" s="390"/>
      <c r="DF602" s="390"/>
      <c r="DG602" s="390"/>
      <c r="DH602" s="390"/>
      <c r="DI602" s="390"/>
      <c r="DJ602" s="390"/>
      <c r="DK602" s="390"/>
      <c r="DL602" s="390"/>
      <c r="DM602" s="390"/>
      <c r="DN602" s="390"/>
      <c r="DO602" s="390"/>
      <c r="DP602" s="390"/>
      <c r="DQ602" s="390"/>
      <c r="DR602" s="390"/>
      <c r="DS602" s="390"/>
      <c r="DT602" s="390"/>
      <c r="DU602" s="390"/>
      <c r="DV602" s="390"/>
      <c r="DW602" s="390"/>
      <c r="DX602" s="390"/>
      <c r="DY602" s="390"/>
      <c r="DZ602" s="390"/>
      <c r="EA602" s="390"/>
      <c r="EB602" s="390"/>
      <c r="EC602" s="390"/>
      <c r="ED602" s="390"/>
      <c r="EE602" s="390"/>
      <c r="EF602" s="390"/>
      <c r="EG602" s="390"/>
      <c r="EH602" s="390"/>
      <c r="EI602" s="390"/>
      <c r="EJ602" s="390"/>
      <c r="EK602" s="390"/>
      <c r="EL602" s="390"/>
      <c r="EM602" s="390"/>
      <c r="EN602" s="390"/>
      <c r="EO602" s="390"/>
      <c r="EP602" s="390"/>
      <c r="EQ602" s="390"/>
      <c r="ER602" s="390"/>
      <c r="ES602" s="390"/>
      <c r="ET602" s="390"/>
      <c r="EU602" s="390"/>
      <c r="EV602" s="390"/>
      <c r="EW602" s="390"/>
      <c r="EX602" s="390"/>
      <c r="EY602" s="390"/>
      <c r="EZ602" s="390"/>
      <c r="FA602" s="390"/>
      <c r="FB602" s="390"/>
      <c r="FC602" s="390"/>
      <c r="FD602" s="390"/>
      <c r="FE602" s="390"/>
      <c r="FF602" s="390"/>
      <c r="FG602" s="390"/>
      <c r="FH602" s="390"/>
      <c r="FI602" s="390"/>
      <c r="FJ602" s="390"/>
      <c r="FK602" s="390"/>
      <c r="FL602" s="390"/>
      <c r="FM602" s="390"/>
      <c r="FN602" s="390"/>
      <c r="FO602" s="390"/>
      <c r="FP602" s="390"/>
      <c r="FQ602" s="390"/>
      <c r="FR602" s="390"/>
      <c r="FS602" s="390"/>
      <c r="FT602" s="390"/>
      <c r="FU602" s="390"/>
      <c r="FV602" s="390"/>
      <c r="FW602" s="390"/>
      <c r="FX602" s="390"/>
      <c r="FY602" s="390"/>
      <c r="FZ602" s="390"/>
      <c r="GA602" s="390"/>
      <c r="GB602" s="390"/>
      <c r="GC602" s="390"/>
      <c r="GD602" s="390"/>
      <c r="GE602" s="390"/>
      <c r="GF602" s="390"/>
      <c r="GG602" s="390"/>
      <c r="GH602" s="390"/>
      <c r="GI602" s="390"/>
      <c r="GJ602" s="390"/>
      <c r="GK602" s="390"/>
      <c r="GL602" s="390"/>
      <c r="GM602" s="390"/>
      <c r="GN602" s="390"/>
      <c r="GO602" s="390"/>
      <c r="GP602" s="390"/>
      <c r="GQ602" s="390"/>
      <c r="GR602" s="390"/>
      <c r="GS602" s="390"/>
      <c r="GT602" s="390"/>
      <c r="GU602" s="390"/>
      <c r="GV602" s="390"/>
      <c r="GW602" s="390"/>
      <c r="GX602" s="390"/>
      <c r="GY602" s="390"/>
      <c r="GZ602" s="390"/>
      <c r="HA602" s="390"/>
      <c r="HB602" s="390"/>
      <c r="HC602" s="390"/>
      <c r="HD602" s="390"/>
      <c r="HE602" s="390"/>
      <c r="HF602" s="390"/>
      <c r="HG602" s="390"/>
      <c r="HH602" s="390"/>
      <c r="HI602" s="390"/>
      <c r="HJ602" s="390"/>
      <c r="HK602" s="390"/>
      <c r="HL602" s="390"/>
      <c r="HM602" s="390"/>
      <c r="HN602" s="390"/>
      <c r="HO602" s="390"/>
      <c r="HP602" s="390"/>
      <c r="HQ602" s="390"/>
      <c r="HR602" s="390"/>
      <c r="HS602" s="390"/>
      <c r="HT602" s="390"/>
      <c r="HU602" s="390"/>
      <c r="HV602" s="390"/>
      <c r="HW602" s="390"/>
      <c r="HX602" s="390"/>
      <c r="HY602" s="390"/>
      <c r="HZ602" s="390"/>
      <c r="IA602" s="390"/>
      <c r="IB602" s="390"/>
      <c r="IC602" s="390"/>
      <c r="ID602" s="390"/>
      <c r="IE602" s="390"/>
      <c r="IF602" s="390"/>
      <c r="IG602" s="390"/>
      <c r="IH602" s="390"/>
      <c r="II602" s="390"/>
      <c r="IJ602" s="390"/>
      <c r="IK602" s="390"/>
      <c r="IL602" s="390"/>
      <c r="IM602" s="390"/>
      <c r="IN602" s="390"/>
      <c r="IO602" s="390"/>
      <c r="IP602" s="390"/>
      <c r="IQ602" s="390"/>
      <c r="IR602" s="390"/>
      <c r="IS602" s="390"/>
      <c r="IT602" s="390"/>
      <c r="IU602" s="390"/>
      <c r="IV602" s="390"/>
    </row>
    <row r="603" spans="1:256" x14ac:dyDescent="0.2">
      <c r="A603" s="458"/>
      <c r="B603" s="403"/>
      <c r="C603" s="404"/>
      <c r="D603" s="403"/>
      <c r="E603" s="433">
        <f t="shared" si="47"/>
        <v>0</v>
      </c>
      <c r="F603" s="460">
        <f t="shared" si="48"/>
        <v>0</v>
      </c>
      <c r="G603" s="439"/>
      <c r="H603" s="454"/>
      <c r="I603" s="390"/>
      <c r="J603" s="390"/>
      <c r="K603" s="390"/>
      <c r="L603" s="390"/>
      <c r="M603" s="390"/>
      <c r="N603" s="390"/>
      <c r="O603" s="390"/>
      <c r="P603" s="390"/>
      <c r="Q603" s="390"/>
      <c r="R603" s="390"/>
      <c r="S603" s="390"/>
      <c r="T603" s="390"/>
      <c r="U603" s="390"/>
      <c r="V603" s="390"/>
      <c r="W603" s="390"/>
      <c r="X603" s="390"/>
      <c r="Y603" s="390"/>
      <c r="Z603" s="390"/>
      <c r="AA603" s="390"/>
      <c r="AB603" s="390"/>
      <c r="AC603" s="390"/>
      <c r="AD603" s="390"/>
      <c r="AE603" s="390"/>
      <c r="AF603" s="390"/>
      <c r="AG603" s="390"/>
      <c r="AH603" s="390"/>
      <c r="AI603" s="390"/>
      <c r="AJ603" s="390"/>
      <c r="AK603" s="390"/>
      <c r="AL603" s="390"/>
      <c r="AM603" s="390"/>
      <c r="AN603" s="390"/>
      <c r="AO603" s="390"/>
      <c r="AP603" s="390"/>
      <c r="AQ603" s="390"/>
      <c r="AR603" s="390"/>
      <c r="AS603" s="390"/>
      <c r="AT603" s="390"/>
      <c r="AU603" s="390"/>
      <c r="AV603" s="390"/>
      <c r="AW603" s="390"/>
      <c r="AX603" s="390"/>
      <c r="AY603" s="390"/>
      <c r="AZ603" s="390"/>
      <c r="BA603" s="390"/>
      <c r="BB603" s="390"/>
      <c r="BC603" s="390"/>
      <c r="BD603" s="390"/>
      <c r="BE603" s="390"/>
      <c r="BF603" s="390"/>
      <c r="BG603" s="390"/>
      <c r="BH603" s="390"/>
      <c r="BI603" s="390"/>
      <c r="BJ603" s="390"/>
      <c r="BK603" s="390"/>
      <c r="BL603" s="390"/>
      <c r="BM603" s="390"/>
      <c r="BN603" s="390"/>
      <c r="BO603" s="390"/>
      <c r="BP603" s="390"/>
      <c r="BQ603" s="390"/>
      <c r="BR603" s="390"/>
      <c r="BS603" s="390"/>
      <c r="BT603" s="390"/>
      <c r="BU603" s="390"/>
      <c r="BV603" s="390"/>
      <c r="BW603" s="390"/>
      <c r="BX603" s="390"/>
      <c r="BY603" s="390"/>
      <c r="BZ603" s="390"/>
      <c r="CA603" s="390"/>
      <c r="CB603" s="390"/>
      <c r="CC603" s="390"/>
      <c r="CD603" s="390"/>
      <c r="CE603" s="390"/>
      <c r="CF603" s="390"/>
      <c r="CG603" s="390"/>
      <c r="CH603" s="390"/>
      <c r="CI603" s="390"/>
      <c r="CJ603" s="390"/>
      <c r="CK603" s="390"/>
      <c r="CL603" s="390"/>
      <c r="CM603" s="390"/>
      <c r="CN603" s="390"/>
      <c r="CO603" s="390"/>
      <c r="CP603" s="390"/>
      <c r="CQ603" s="390"/>
      <c r="CR603" s="390"/>
      <c r="CS603" s="390"/>
      <c r="CT603" s="390"/>
      <c r="CU603" s="390"/>
      <c r="CV603" s="390"/>
      <c r="CW603" s="390"/>
      <c r="CX603" s="390"/>
      <c r="CY603" s="390"/>
      <c r="CZ603" s="390"/>
      <c r="DA603" s="390"/>
      <c r="DB603" s="390"/>
      <c r="DC603" s="390"/>
      <c r="DD603" s="390"/>
      <c r="DE603" s="390"/>
      <c r="DF603" s="390"/>
      <c r="DG603" s="390"/>
      <c r="DH603" s="390"/>
      <c r="DI603" s="390"/>
      <c r="DJ603" s="390"/>
      <c r="DK603" s="390"/>
      <c r="DL603" s="390"/>
      <c r="DM603" s="390"/>
      <c r="DN603" s="390"/>
      <c r="DO603" s="390"/>
      <c r="DP603" s="390"/>
      <c r="DQ603" s="390"/>
      <c r="DR603" s="390"/>
      <c r="DS603" s="390"/>
      <c r="DT603" s="390"/>
      <c r="DU603" s="390"/>
      <c r="DV603" s="390"/>
      <c r="DW603" s="390"/>
      <c r="DX603" s="390"/>
      <c r="DY603" s="390"/>
      <c r="DZ603" s="390"/>
      <c r="EA603" s="390"/>
      <c r="EB603" s="390"/>
      <c r="EC603" s="390"/>
      <c r="ED603" s="390"/>
      <c r="EE603" s="390"/>
      <c r="EF603" s="390"/>
      <c r="EG603" s="390"/>
      <c r="EH603" s="390"/>
      <c r="EI603" s="390"/>
      <c r="EJ603" s="390"/>
      <c r="EK603" s="390"/>
      <c r="EL603" s="390"/>
      <c r="EM603" s="390"/>
      <c r="EN603" s="390"/>
      <c r="EO603" s="390"/>
      <c r="EP603" s="390"/>
      <c r="EQ603" s="390"/>
      <c r="ER603" s="390"/>
      <c r="ES603" s="390"/>
      <c r="ET603" s="390"/>
      <c r="EU603" s="390"/>
      <c r="EV603" s="390"/>
      <c r="EW603" s="390"/>
      <c r="EX603" s="390"/>
      <c r="EY603" s="390"/>
      <c r="EZ603" s="390"/>
      <c r="FA603" s="390"/>
      <c r="FB603" s="390"/>
      <c r="FC603" s="390"/>
      <c r="FD603" s="390"/>
      <c r="FE603" s="390"/>
      <c r="FF603" s="390"/>
      <c r="FG603" s="390"/>
      <c r="FH603" s="390"/>
      <c r="FI603" s="390"/>
      <c r="FJ603" s="390"/>
      <c r="FK603" s="390"/>
      <c r="FL603" s="390"/>
      <c r="FM603" s="390"/>
      <c r="FN603" s="390"/>
      <c r="FO603" s="390"/>
      <c r="FP603" s="390"/>
      <c r="FQ603" s="390"/>
      <c r="FR603" s="390"/>
      <c r="FS603" s="390"/>
      <c r="FT603" s="390"/>
      <c r="FU603" s="390"/>
      <c r="FV603" s="390"/>
      <c r="FW603" s="390"/>
      <c r="FX603" s="390"/>
      <c r="FY603" s="390"/>
      <c r="FZ603" s="390"/>
      <c r="GA603" s="390"/>
      <c r="GB603" s="390"/>
      <c r="GC603" s="390"/>
      <c r="GD603" s="390"/>
      <c r="GE603" s="390"/>
      <c r="GF603" s="390"/>
      <c r="GG603" s="390"/>
      <c r="GH603" s="390"/>
      <c r="GI603" s="390"/>
      <c r="GJ603" s="390"/>
      <c r="GK603" s="390"/>
      <c r="GL603" s="390"/>
      <c r="GM603" s="390"/>
      <c r="GN603" s="390"/>
      <c r="GO603" s="390"/>
      <c r="GP603" s="390"/>
      <c r="GQ603" s="390"/>
      <c r="GR603" s="390"/>
      <c r="GS603" s="390"/>
      <c r="GT603" s="390"/>
      <c r="GU603" s="390"/>
      <c r="GV603" s="390"/>
      <c r="GW603" s="390"/>
      <c r="GX603" s="390"/>
      <c r="GY603" s="390"/>
      <c r="GZ603" s="390"/>
      <c r="HA603" s="390"/>
      <c r="HB603" s="390"/>
      <c r="HC603" s="390"/>
      <c r="HD603" s="390"/>
      <c r="HE603" s="390"/>
      <c r="HF603" s="390"/>
      <c r="HG603" s="390"/>
      <c r="HH603" s="390"/>
      <c r="HI603" s="390"/>
      <c r="HJ603" s="390"/>
      <c r="HK603" s="390"/>
      <c r="HL603" s="390"/>
      <c r="HM603" s="390"/>
      <c r="HN603" s="390"/>
      <c r="HO603" s="390"/>
      <c r="HP603" s="390"/>
      <c r="HQ603" s="390"/>
      <c r="HR603" s="390"/>
      <c r="HS603" s="390"/>
      <c r="HT603" s="390"/>
      <c r="HU603" s="390"/>
      <c r="HV603" s="390"/>
      <c r="HW603" s="390"/>
      <c r="HX603" s="390"/>
      <c r="HY603" s="390"/>
      <c r="HZ603" s="390"/>
      <c r="IA603" s="390"/>
      <c r="IB603" s="390"/>
      <c r="IC603" s="390"/>
      <c r="ID603" s="390"/>
      <c r="IE603" s="390"/>
      <c r="IF603" s="390"/>
      <c r="IG603" s="390"/>
      <c r="IH603" s="390"/>
      <c r="II603" s="390"/>
      <c r="IJ603" s="390"/>
      <c r="IK603" s="390"/>
      <c r="IL603" s="390"/>
      <c r="IM603" s="390"/>
      <c r="IN603" s="390"/>
      <c r="IO603" s="390"/>
      <c r="IP603" s="390"/>
      <c r="IQ603" s="390"/>
      <c r="IR603" s="390"/>
      <c r="IS603" s="390"/>
      <c r="IT603" s="390"/>
      <c r="IU603" s="390"/>
      <c r="IV603" s="390"/>
    </row>
    <row r="604" spans="1:256" x14ac:dyDescent="0.2">
      <c r="A604" s="458"/>
      <c r="B604" s="403"/>
      <c r="C604" s="404"/>
      <c r="D604" s="403"/>
      <c r="E604" s="433">
        <f t="shared" si="47"/>
        <v>0</v>
      </c>
      <c r="F604" s="460">
        <f t="shared" si="48"/>
        <v>0</v>
      </c>
      <c r="G604" s="439"/>
      <c r="H604" s="454"/>
      <c r="I604" s="390"/>
      <c r="J604" s="390"/>
      <c r="K604" s="390"/>
      <c r="L604" s="390"/>
      <c r="M604" s="390"/>
      <c r="N604" s="390"/>
      <c r="O604" s="390"/>
      <c r="P604" s="390"/>
      <c r="Q604" s="390"/>
      <c r="R604" s="390"/>
      <c r="S604" s="390"/>
      <c r="T604" s="390"/>
      <c r="U604" s="390"/>
      <c r="V604" s="390"/>
      <c r="W604" s="390"/>
      <c r="X604" s="390"/>
      <c r="Y604" s="390"/>
      <c r="Z604" s="390"/>
      <c r="AA604" s="390"/>
      <c r="AB604" s="390"/>
      <c r="AC604" s="390"/>
      <c r="AD604" s="390"/>
      <c r="AE604" s="390"/>
      <c r="AF604" s="390"/>
      <c r="AG604" s="390"/>
      <c r="AH604" s="390"/>
      <c r="AI604" s="390"/>
      <c r="AJ604" s="390"/>
      <c r="AK604" s="390"/>
      <c r="AL604" s="390"/>
      <c r="AM604" s="390"/>
      <c r="AN604" s="390"/>
      <c r="AO604" s="390"/>
      <c r="AP604" s="390"/>
      <c r="AQ604" s="390"/>
      <c r="AR604" s="390"/>
      <c r="AS604" s="390"/>
      <c r="AT604" s="390"/>
      <c r="AU604" s="390"/>
      <c r="AV604" s="390"/>
      <c r="AW604" s="390"/>
      <c r="AX604" s="390"/>
      <c r="AY604" s="390"/>
      <c r="AZ604" s="390"/>
      <c r="BA604" s="390"/>
      <c r="BB604" s="390"/>
      <c r="BC604" s="390"/>
      <c r="BD604" s="390"/>
      <c r="BE604" s="390"/>
      <c r="BF604" s="390"/>
      <c r="BG604" s="390"/>
      <c r="BH604" s="390"/>
      <c r="BI604" s="390"/>
      <c r="BJ604" s="390"/>
      <c r="BK604" s="390"/>
      <c r="BL604" s="390"/>
      <c r="BM604" s="390"/>
      <c r="BN604" s="390"/>
      <c r="BO604" s="390"/>
      <c r="BP604" s="390"/>
      <c r="BQ604" s="390"/>
      <c r="BR604" s="390"/>
      <c r="BS604" s="390"/>
      <c r="BT604" s="390"/>
      <c r="BU604" s="390"/>
      <c r="BV604" s="390"/>
      <c r="BW604" s="390"/>
      <c r="BX604" s="390"/>
      <c r="BY604" s="390"/>
      <c r="BZ604" s="390"/>
      <c r="CA604" s="390"/>
      <c r="CB604" s="390"/>
      <c r="CC604" s="390"/>
      <c r="CD604" s="390"/>
      <c r="CE604" s="390"/>
      <c r="CF604" s="390"/>
      <c r="CG604" s="390"/>
      <c r="CH604" s="390"/>
      <c r="CI604" s="390"/>
      <c r="CJ604" s="390"/>
      <c r="CK604" s="390"/>
      <c r="CL604" s="390"/>
      <c r="CM604" s="390"/>
      <c r="CN604" s="390"/>
      <c r="CO604" s="390"/>
      <c r="CP604" s="390"/>
      <c r="CQ604" s="390"/>
      <c r="CR604" s="390"/>
      <c r="CS604" s="390"/>
      <c r="CT604" s="390"/>
      <c r="CU604" s="390"/>
      <c r="CV604" s="390"/>
      <c r="CW604" s="390"/>
      <c r="CX604" s="390"/>
      <c r="CY604" s="390"/>
      <c r="CZ604" s="390"/>
      <c r="DA604" s="390"/>
      <c r="DB604" s="390"/>
      <c r="DC604" s="390"/>
      <c r="DD604" s="390"/>
      <c r="DE604" s="390"/>
      <c r="DF604" s="390"/>
      <c r="DG604" s="390"/>
      <c r="DH604" s="390"/>
      <c r="DI604" s="390"/>
      <c r="DJ604" s="390"/>
      <c r="DK604" s="390"/>
      <c r="DL604" s="390"/>
      <c r="DM604" s="390"/>
      <c r="DN604" s="390"/>
      <c r="DO604" s="390"/>
      <c r="DP604" s="390"/>
      <c r="DQ604" s="390"/>
      <c r="DR604" s="390"/>
      <c r="DS604" s="390"/>
      <c r="DT604" s="390"/>
      <c r="DU604" s="390"/>
      <c r="DV604" s="390"/>
      <c r="DW604" s="390"/>
      <c r="DX604" s="390"/>
      <c r="DY604" s="390"/>
      <c r="DZ604" s="390"/>
      <c r="EA604" s="390"/>
      <c r="EB604" s="390"/>
      <c r="EC604" s="390"/>
      <c r="ED604" s="390"/>
      <c r="EE604" s="390"/>
      <c r="EF604" s="390"/>
      <c r="EG604" s="390"/>
      <c r="EH604" s="390"/>
      <c r="EI604" s="390"/>
      <c r="EJ604" s="390"/>
      <c r="EK604" s="390"/>
      <c r="EL604" s="390"/>
      <c r="EM604" s="390"/>
      <c r="EN604" s="390"/>
      <c r="EO604" s="390"/>
      <c r="EP604" s="390"/>
      <c r="EQ604" s="390"/>
      <c r="ER604" s="390"/>
      <c r="ES604" s="390"/>
      <c r="ET604" s="390"/>
      <c r="EU604" s="390"/>
      <c r="EV604" s="390"/>
      <c r="EW604" s="390"/>
      <c r="EX604" s="390"/>
      <c r="EY604" s="390"/>
      <c r="EZ604" s="390"/>
      <c r="FA604" s="390"/>
      <c r="FB604" s="390"/>
      <c r="FC604" s="390"/>
      <c r="FD604" s="390"/>
      <c r="FE604" s="390"/>
      <c r="FF604" s="390"/>
      <c r="FG604" s="390"/>
      <c r="FH604" s="390"/>
      <c r="FI604" s="390"/>
      <c r="FJ604" s="390"/>
      <c r="FK604" s="390"/>
      <c r="FL604" s="390"/>
      <c r="FM604" s="390"/>
      <c r="FN604" s="390"/>
      <c r="FO604" s="390"/>
      <c r="FP604" s="390"/>
      <c r="FQ604" s="390"/>
      <c r="FR604" s="390"/>
      <c r="FS604" s="390"/>
      <c r="FT604" s="390"/>
      <c r="FU604" s="390"/>
      <c r="FV604" s="390"/>
      <c r="FW604" s="390"/>
      <c r="FX604" s="390"/>
      <c r="FY604" s="390"/>
      <c r="FZ604" s="390"/>
      <c r="GA604" s="390"/>
      <c r="GB604" s="390"/>
      <c r="GC604" s="390"/>
      <c r="GD604" s="390"/>
      <c r="GE604" s="390"/>
      <c r="GF604" s="390"/>
      <c r="GG604" s="390"/>
      <c r="GH604" s="390"/>
      <c r="GI604" s="390"/>
      <c r="GJ604" s="390"/>
      <c r="GK604" s="390"/>
      <c r="GL604" s="390"/>
      <c r="GM604" s="390"/>
      <c r="GN604" s="390"/>
      <c r="GO604" s="390"/>
      <c r="GP604" s="390"/>
      <c r="GQ604" s="390"/>
      <c r="GR604" s="390"/>
      <c r="GS604" s="390"/>
      <c r="GT604" s="390"/>
      <c r="GU604" s="390"/>
      <c r="GV604" s="390"/>
      <c r="GW604" s="390"/>
      <c r="GX604" s="390"/>
      <c r="GY604" s="390"/>
      <c r="GZ604" s="390"/>
      <c r="HA604" s="390"/>
      <c r="HB604" s="390"/>
      <c r="HC604" s="390"/>
      <c r="HD604" s="390"/>
      <c r="HE604" s="390"/>
      <c r="HF604" s="390"/>
      <c r="HG604" s="390"/>
      <c r="HH604" s="390"/>
      <c r="HI604" s="390"/>
      <c r="HJ604" s="390"/>
      <c r="HK604" s="390"/>
      <c r="HL604" s="390"/>
      <c r="HM604" s="390"/>
      <c r="HN604" s="390"/>
      <c r="HO604" s="390"/>
      <c r="HP604" s="390"/>
      <c r="HQ604" s="390"/>
      <c r="HR604" s="390"/>
      <c r="HS604" s="390"/>
      <c r="HT604" s="390"/>
      <c r="HU604" s="390"/>
      <c r="HV604" s="390"/>
      <c r="HW604" s="390"/>
      <c r="HX604" s="390"/>
      <c r="HY604" s="390"/>
      <c r="HZ604" s="390"/>
      <c r="IA604" s="390"/>
      <c r="IB604" s="390"/>
      <c r="IC604" s="390"/>
      <c r="ID604" s="390"/>
      <c r="IE604" s="390"/>
      <c r="IF604" s="390"/>
      <c r="IG604" s="390"/>
      <c r="IH604" s="390"/>
      <c r="II604" s="390"/>
      <c r="IJ604" s="390"/>
      <c r="IK604" s="390"/>
      <c r="IL604" s="390"/>
      <c r="IM604" s="390"/>
      <c r="IN604" s="390"/>
      <c r="IO604" s="390"/>
      <c r="IP604" s="390"/>
      <c r="IQ604" s="390"/>
      <c r="IR604" s="390"/>
      <c r="IS604" s="390"/>
      <c r="IT604" s="390"/>
      <c r="IU604" s="390"/>
      <c r="IV604" s="390"/>
    </row>
    <row r="605" spans="1:256" x14ac:dyDescent="0.2">
      <c r="A605" s="458"/>
      <c r="B605" s="403"/>
      <c r="C605" s="404"/>
      <c r="D605" s="403"/>
      <c r="E605" s="433">
        <f t="shared" si="47"/>
        <v>0</v>
      </c>
      <c r="F605" s="460">
        <f t="shared" si="48"/>
        <v>0</v>
      </c>
      <c r="G605" s="439"/>
      <c r="H605" s="454"/>
      <c r="I605" s="390"/>
      <c r="J605" s="390"/>
      <c r="K605" s="390"/>
      <c r="L605" s="390"/>
      <c r="M605" s="390"/>
      <c r="N605" s="390"/>
      <c r="O605" s="390"/>
      <c r="P605" s="390"/>
      <c r="Q605" s="390"/>
      <c r="R605" s="390"/>
      <c r="S605" s="390"/>
      <c r="T605" s="390"/>
      <c r="U605" s="390"/>
      <c r="V605" s="390"/>
      <c r="W605" s="390"/>
      <c r="X605" s="390"/>
      <c r="Y605" s="390"/>
      <c r="Z605" s="390"/>
      <c r="AA605" s="390"/>
      <c r="AB605" s="390"/>
      <c r="AC605" s="390"/>
      <c r="AD605" s="390"/>
      <c r="AE605" s="390"/>
      <c r="AF605" s="390"/>
      <c r="AG605" s="390"/>
      <c r="AH605" s="390"/>
      <c r="AI605" s="390"/>
      <c r="AJ605" s="390"/>
      <c r="AK605" s="390"/>
      <c r="AL605" s="390"/>
      <c r="AM605" s="390"/>
      <c r="AN605" s="390"/>
      <c r="AO605" s="390"/>
      <c r="AP605" s="390"/>
      <c r="AQ605" s="390"/>
      <c r="AR605" s="390"/>
      <c r="AS605" s="390"/>
      <c r="AT605" s="390"/>
      <c r="AU605" s="390"/>
      <c r="AV605" s="390"/>
      <c r="AW605" s="390"/>
      <c r="AX605" s="390"/>
      <c r="AY605" s="390"/>
      <c r="AZ605" s="390"/>
      <c r="BA605" s="390"/>
      <c r="BB605" s="390"/>
      <c r="BC605" s="390"/>
      <c r="BD605" s="390"/>
      <c r="BE605" s="390"/>
      <c r="BF605" s="390"/>
      <c r="BG605" s="390"/>
      <c r="BH605" s="390"/>
      <c r="BI605" s="390"/>
      <c r="BJ605" s="390"/>
      <c r="BK605" s="390"/>
      <c r="BL605" s="390"/>
      <c r="BM605" s="390"/>
      <c r="BN605" s="390"/>
      <c r="BO605" s="390"/>
      <c r="BP605" s="390"/>
      <c r="BQ605" s="390"/>
      <c r="BR605" s="390"/>
      <c r="BS605" s="390"/>
      <c r="BT605" s="390"/>
      <c r="BU605" s="390"/>
      <c r="BV605" s="390"/>
      <c r="BW605" s="390"/>
      <c r="BX605" s="390"/>
      <c r="BY605" s="390"/>
      <c r="BZ605" s="390"/>
      <c r="CA605" s="390"/>
      <c r="CB605" s="390"/>
      <c r="CC605" s="390"/>
      <c r="CD605" s="390"/>
      <c r="CE605" s="390"/>
      <c r="CF605" s="390"/>
      <c r="CG605" s="390"/>
      <c r="CH605" s="390"/>
      <c r="CI605" s="390"/>
      <c r="CJ605" s="390"/>
      <c r="CK605" s="390"/>
      <c r="CL605" s="390"/>
      <c r="CM605" s="390"/>
      <c r="CN605" s="390"/>
      <c r="CO605" s="390"/>
      <c r="CP605" s="390"/>
      <c r="CQ605" s="390"/>
      <c r="CR605" s="390"/>
      <c r="CS605" s="390"/>
      <c r="CT605" s="390"/>
      <c r="CU605" s="390"/>
      <c r="CV605" s="390"/>
      <c r="CW605" s="390"/>
      <c r="CX605" s="390"/>
      <c r="CY605" s="390"/>
      <c r="CZ605" s="390"/>
      <c r="DA605" s="390"/>
      <c r="DB605" s="390"/>
      <c r="DC605" s="390"/>
      <c r="DD605" s="390"/>
      <c r="DE605" s="390"/>
      <c r="DF605" s="390"/>
      <c r="DG605" s="390"/>
      <c r="DH605" s="390"/>
      <c r="DI605" s="390"/>
      <c r="DJ605" s="390"/>
      <c r="DK605" s="390"/>
      <c r="DL605" s="390"/>
      <c r="DM605" s="390"/>
      <c r="DN605" s="390"/>
      <c r="DO605" s="390"/>
      <c r="DP605" s="390"/>
      <c r="DQ605" s="390"/>
      <c r="DR605" s="390"/>
      <c r="DS605" s="390"/>
      <c r="DT605" s="390"/>
      <c r="DU605" s="390"/>
      <c r="DV605" s="390"/>
      <c r="DW605" s="390"/>
      <c r="DX605" s="390"/>
      <c r="DY605" s="390"/>
      <c r="DZ605" s="390"/>
      <c r="EA605" s="390"/>
      <c r="EB605" s="390"/>
      <c r="EC605" s="390"/>
      <c r="ED605" s="390"/>
      <c r="EE605" s="390"/>
      <c r="EF605" s="390"/>
      <c r="EG605" s="390"/>
      <c r="EH605" s="390"/>
      <c r="EI605" s="390"/>
      <c r="EJ605" s="390"/>
      <c r="EK605" s="390"/>
      <c r="EL605" s="390"/>
      <c r="EM605" s="390"/>
      <c r="EN605" s="390"/>
      <c r="EO605" s="390"/>
      <c r="EP605" s="390"/>
      <c r="EQ605" s="390"/>
      <c r="ER605" s="390"/>
      <c r="ES605" s="390"/>
      <c r="ET605" s="390"/>
      <c r="EU605" s="390"/>
      <c r="EV605" s="390"/>
      <c r="EW605" s="390"/>
      <c r="EX605" s="390"/>
      <c r="EY605" s="390"/>
      <c r="EZ605" s="390"/>
      <c r="FA605" s="390"/>
      <c r="FB605" s="390"/>
      <c r="FC605" s="390"/>
      <c r="FD605" s="390"/>
      <c r="FE605" s="390"/>
      <c r="FF605" s="390"/>
      <c r="FG605" s="390"/>
      <c r="FH605" s="390"/>
      <c r="FI605" s="390"/>
      <c r="FJ605" s="390"/>
      <c r="FK605" s="390"/>
      <c r="FL605" s="390"/>
      <c r="FM605" s="390"/>
      <c r="FN605" s="390"/>
      <c r="FO605" s="390"/>
      <c r="FP605" s="390"/>
      <c r="FQ605" s="390"/>
      <c r="FR605" s="390"/>
      <c r="FS605" s="390"/>
      <c r="FT605" s="390"/>
      <c r="FU605" s="390"/>
      <c r="FV605" s="390"/>
      <c r="FW605" s="390"/>
      <c r="FX605" s="390"/>
      <c r="FY605" s="390"/>
      <c r="FZ605" s="390"/>
      <c r="GA605" s="390"/>
      <c r="GB605" s="390"/>
      <c r="GC605" s="390"/>
      <c r="GD605" s="390"/>
      <c r="GE605" s="390"/>
      <c r="GF605" s="390"/>
      <c r="GG605" s="390"/>
      <c r="GH605" s="390"/>
      <c r="GI605" s="390"/>
      <c r="GJ605" s="390"/>
      <c r="GK605" s="390"/>
      <c r="GL605" s="390"/>
      <c r="GM605" s="390"/>
      <c r="GN605" s="390"/>
      <c r="GO605" s="390"/>
      <c r="GP605" s="390"/>
      <c r="GQ605" s="390"/>
      <c r="GR605" s="390"/>
      <c r="GS605" s="390"/>
      <c r="GT605" s="390"/>
      <c r="GU605" s="390"/>
      <c r="GV605" s="390"/>
      <c r="GW605" s="390"/>
      <c r="GX605" s="390"/>
      <c r="GY605" s="390"/>
      <c r="GZ605" s="390"/>
      <c r="HA605" s="390"/>
      <c r="HB605" s="390"/>
      <c r="HC605" s="390"/>
      <c r="HD605" s="390"/>
      <c r="HE605" s="390"/>
      <c r="HF605" s="390"/>
      <c r="HG605" s="390"/>
      <c r="HH605" s="390"/>
      <c r="HI605" s="390"/>
      <c r="HJ605" s="390"/>
      <c r="HK605" s="390"/>
      <c r="HL605" s="390"/>
      <c r="HM605" s="390"/>
      <c r="HN605" s="390"/>
      <c r="HO605" s="390"/>
      <c r="HP605" s="390"/>
      <c r="HQ605" s="390"/>
      <c r="HR605" s="390"/>
      <c r="HS605" s="390"/>
      <c r="HT605" s="390"/>
      <c r="HU605" s="390"/>
      <c r="HV605" s="390"/>
      <c r="HW605" s="390"/>
      <c r="HX605" s="390"/>
      <c r="HY605" s="390"/>
      <c r="HZ605" s="390"/>
      <c r="IA605" s="390"/>
      <c r="IB605" s="390"/>
      <c r="IC605" s="390"/>
      <c r="ID605" s="390"/>
      <c r="IE605" s="390"/>
      <c r="IF605" s="390"/>
      <c r="IG605" s="390"/>
      <c r="IH605" s="390"/>
      <c r="II605" s="390"/>
      <c r="IJ605" s="390"/>
      <c r="IK605" s="390"/>
      <c r="IL605" s="390"/>
      <c r="IM605" s="390"/>
      <c r="IN605" s="390"/>
      <c r="IO605" s="390"/>
      <c r="IP605" s="390"/>
      <c r="IQ605" s="390"/>
      <c r="IR605" s="390"/>
      <c r="IS605" s="390"/>
      <c r="IT605" s="390"/>
      <c r="IU605" s="390"/>
      <c r="IV605" s="390"/>
    </row>
    <row r="606" spans="1:256" x14ac:dyDescent="0.2">
      <c r="A606" s="458"/>
      <c r="B606" s="403"/>
      <c r="C606" s="404"/>
      <c r="D606" s="403"/>
      <c r="E606" s="433">
        <f t="shared" si="47"/>
        <v>0</v>
      </c>
      <c r="F606" s="460">
        <f t="shared" si="48"/>
        <v>0</v>
      </c>
      <c r="G606" s="439"/>
      <c r="H606" s="454"/>
      <c r="I606" s="390"/>
      <c r="J606" s="390"/>
      <c r="K606" s="390"/>
      <c r="L606" s="390"/>
      <c r="M606" s="390"/>
      <c r="N606" s="390"/>
      <c r="O606" s="390"/>
      <c r="P606" s="390"/>
      <c r="Q606" s="390"/>
      <c r="R606" s="390"/>
      <c r="S606" s="390"/>
      <c r="T606" s="390"/>
      <c r="U606" s="390"/>
      <c r="V606" s="390"/>
      <c r="W606" s="390"/>
      <c r="X606" s="390"/>
      <c r="Y606" s="390"/>
      <c r="Z606" s="390"/>
      <c r="AA606" s="390"/>
      <c r="AB606" s="390"/>
      <c r="AC606" s="390"/>
      <c r="AD606" s="390"/>
      <c r="AE606" s="390"/>
      <c r="AF606" s="390"/>
      <c r="AG606" s="390"/>
      <c r="AH606" s="390"/>
      <c r="AI606" s="390"/>
      <c r="AJ606" s="390"/>
      <c r="AK606" s="390"/>
      <c r="AL606" s="390"/>
      <c r="AM606" s="390"/>
      <c r="AN606" s="390"/>
      <c r="AO606" s="390"/>
      <c r="AP606" s="390"/>
      <c r="AQ606" s="390"/>
      <c r="AR606" s="390"/>
      <c r="AS606" s="390"/>
      <c r="AT606" s="390"/>
      <c r="AU606" s="390"/>
      <c r="AV606" s="390"/>
      <c r="AW606" s="390"/>
      <c r="AX606" s="390"/>
      <c r="AY606" s="390"/>
      <c r="AZ606" s="390"/>
      <c r="BA606" s="390"/>
      <c r="BB606" s="390"/>
      <c r="BC606" s="390"/>
      <c r="BD606" s="390"/>
      <c r="BE606" s="390"/>
      <c r="BF606" s="390"/>
      <c r="BG606" s="390"/>
      <c r="BH606" s="390"/>
      <c r="BI606" s="390"/>
      <c r="BJ606" s="390"/>
      <c r="BK606" s="390"/>
      <c r="BL606" s="390"/>
      <c r="BM606" s="390"/>
      <c r="BN606" s="390"/>
      <c r="BO606" s="390"/>
      <c r="BP606" s="390"/>
      <c r="BQ606" s="390"/>
      <c r="BR606" s="390"/>
      <c r="BS606" s="390"/>
      <c r="BT606" s="390"/>
      <c r="BU606" s="390"/>
      <c r="BV606" s="390"/>
      <c r="BW606" s="390"/>
      <c r="BX606" s="390"/>
      <c r="BY606" s="390"/>
      <c r="BZ606" s="390"/>
      <c r="CA606" s="390"/>
      <c r="CB606" s="390"/>
      <c r="CC606" s="390"/>
      <c r="CD606" s="390"/>
      <c r="CE606" s="390"/>
      <c r="CF606" s="390"/>
      <c r="CG606" s="390"/>
      <c r="CH606" s="390"/>
      <c r="CI606" s="390"/>
      <c r="CJ606" s="390"/>
      <c r="CK606" s="390"/>
      <c r="CL606" s="390"/>
      <c r="CM606" s="390"/>
      <c r="CN606" s="390"/>
      <c r="CO606" s="390"/>
      <c r="CP606" s="390"/>
      <c r="CQ606" s="390"/>
      <c r="CR606" s="390"/>
      <c r="CS606" s="390"/>
      <c r="CT606" s="390"/>
      <c r="CU606" s="390"/>
      <c r="CV606" s="390"/>
      <c r="CW606" s="390"/>
      <c r="CX606" s="390"/>
      <c r="CY606" s="390"/>
      <c r="CZ606" s="390"/>
      <c r="DA606" s="390"/>
      <c r="DB606" s="390"/>
      <c r="DC606" s="390"/>
      <c r="DD606" s="390"/>
      <c r="DE606" s="390"/>
      <c r="DF606" s="390"/>
      <c r="DG606" s="390"/>
      <c r="DH606" s="390"/>
      <c r="DI606" s="390"/>
      <c r="DJ606" s="390"/>
      <c r="DK606" s="390"/>
      <c r="DL606" s="390"/>
      <c r="DM606" s="390"/>
      <c r="DN606" s="390"/>
      <c r="DO606" s="390"/>
      <c r="DP606" s="390"/>
      <c r="DQ606" s="390"/>
      <c r="DR606" s="390"/>
      <c r="DS606" s="390"/>
      <c r="DT606" s="390"/>
      <c r="DU606" s="390"/>
      <c r="DV606" s="390"/>
      <c r="DW606" s="390"/>
      <c r="DX606" s="390"/>
      <c r="DY606" s="390"/>
      <c r="DZ606" s="390"/>
      <c r="EA606" s="390"/>
      <c r="EB606" s="390"/>
      <c r="EC606" s="390"/>
      <c r="ED606" s="390"/>
      <c r="EE606" s="390"/>
      <c r="EF606" s="390"/>
      <c r="EG606" s="390"/>
      <c r="EH606" s="390"/>
      <c r="EI606" s="390"/>
      <c r="EJ606" s="390"/>
      <c r="EK606" s="390"/>
      <c r="EL606" s="390"/>
      <c r="EM606" s="390"/>
      <c r="EN606" s="390"/>
      <c r="EO606" s="390"/>
      <c r="EP606" s="390"/>
      <c r="EQ606" s="390"/>
      <c r="ER606" s="390"/>
      <c r="ES606" s="390"/>
      <c r="ET606" s="390"/>
      <c r="EU606" s="390"/>
      <c r="EV606" s="390"/>
      <c r="EW606" s="390"/>
      <c r="EX606" s="390"/>
      <c r="EY606" s="390"/>
      <c r="EZ606" s="390"/>
      <c r="FA606" s="390"/>
      <c r="FB606" s="390"/>
      <c r="FC606" s="390"/>
      <c r="FD606" s="390"/>
      <c r="FE606" s="390"/>
      <c r="FF606" s="390"/>
      <c r="FG606" s="390"/>
      <c r="FH606" s="390"/>
      <c r="FI606" s="390"/>
      <c r="FJ606" s="390"/>
      <c r="FK606" s="390"/>
      <c r="FL606" s="390"/>
      <c r="FM606" s="390"/>
      <c r="FN606" s="390"/>
      <c r="FO606" s="390"/>
      <c r="FP606" s="390"/>
      <c r="FQ606" s="390"/>
      <c r="FR606" s="390"/>
      <c r="FS606" s="390"/>
      <c r="FT606" s="390"/>
      <c r="FU606" s="390"/>
      <c r="FV606" s="390"/>
      <c r="FW606" s="390"/>
      <c r="FX606" s="390"/>
      <c r="FY606" s="390"/>
      <c r="FZ606" s="390"/>
      <c r="GA606" s="390"/>
      <c r="GB606" s="390"/>
      <c r="GC606" s="390"/>
      <c r="GD606" s="390"/>
      <c r="GE606" s="390"/>
      <c r="GF606" s="390"/>
      <c r="GG606" s="390"/>
      <c r="GH606" s="390"/>
      <c r="GI606" s="390"/>
      <c r="GJ606" s="390"/>
      <c r="GK606" s="390"/>
      <c r="GL606" s="390"/>
      <c r="GM606" s="390"/>
      <c r="GN606" s="390"/>
      <c r="GO606" s="390"/>
      <c r="GP606" s="390"/>
      <c r="GQ606" s="390"/>
      <c r="GR606" s="390"/>
      <c r="GS606" s="390"/>
      <c r="GT606" s="390"/>
      <c r="GU606" s="390"/>
      <c r="GV606" s="390"/>
      <c r="GW606" s="390"/>
      <c r="GX606" s="390"/>
      <c r="GY606" s="390"/>
      <c r="GZ606" s="390"/>
      <c r="HA606" s="390"/>
      <c r="HB606" s="390"/>
      <c r="HC606" s="390"/>
      <c r="HD606" s="390"/>
      <c r="HE606" s="390"/>
      <c r="HF606" s="390"/>
      <c r="HG606" s="390"/>
      <c r="HH606" s="390"/>
      <c r="HI606" s="390"/>
      <c r="HJ606" s="390"/>
      <c r="HK606" s="390"/>
      <c r="HL606" s="390"/>
      <c r="HM606" s="390"/>
      <c r="HN606" s="390"/>
      <c r="HO606" s="390"/>
      <c r="HP606" s="390"/>
      <c r="HQ606" s="390"/>
      <c r="HR606" s="390"/>
      <c r="HS606" s="390"/>
      <c r="HT606" s="390"/>
      <c r="HU606" s="390"/>
      <c r="HV606" s="390"/>
      <c r="HW606" s="390"/>
      <c r="HX606" s="390"/>
      <c r="HY606" s="390"/>
      <c r="HZ606" s="390"/>
      <c r="IA606" s="390"/>
      <c r="IB606" s="390"/>
      <c r="IC606" s="390"/>
      <c r="ID606" s="390"/>
      <c r="IE606" s="390"/>
      <c r="IF606" s="390"/>
      <c r="IG606" s="390"/>
      <c r="IH606" s="390"/>
      <c r="II606" s="390"/>
      <c r="IJ606" s="390"/>
      <c r="IK606" s="390"/>
      <c r="IL606" s="390"/>
      <c r="IM606" s="390"/>
      <c r="IN606" s="390"/>
      <c r="IO606" s="390"/>
      <c r="IP606" s="390"/>
      <c r="IQ606" s="390"/>
      <c r="IR606" s="390"/>
      <c r="IS606" s="390"/>
      <c r="IT606" s="390"/>
      <c r="IU606" s="390"/>
      <c r="IV606" s="390"/>
    </row>
    <row r="607" spans="1:256" x14ac:dyDescent="0.2">
      <c r="A607" s="458"/>
      <c r="B607" s="403"/>
      <c r="C607" s="404"/>
      <c r="D607" s="403"/>
      <c r="E607" s="433">
        <f t="shared" si="47"/>
        <v>0</v>
      </c>
      <c r="F607" s="460">
        <f t="shared" si="48"/>
        <v>0</v>
      </c>
      <c r="G607" s="439"/>
      <c r="H607" s="454"/>
      <c r="I607" s="390"/>
      <c r="J607" s="390"/>
      <c r="K607" s="390"/>
      <c r="L607" s="390"/>
      <c r="M607" s="390"/>
      <c r="N607" s="390"/>
      <c r="O607" s="390"/>
      <c r="P607" s="390"/>
      <c r="Q607" s="390"/>
      <c r="R607" s="390"/>
      <c r="S607" s="390"/>
      <c r="T607" s="390"/>
      <c r="U607" s="390"/>
      <c r="V607" s="390"/>
      <c r="W607" s="390"/>
      <c r="X607" s="390"/>
      <c r="Y607" s="390"/>
      <c r="Z607" s="390"/>
      <c r="AA607" s="390"/>
      <c r="AB607" s="390"/>
      <c r="AC607" s="390"/>
      <c r="AD607" s="390"/>
      <c r="AE607" s="390"/>
      <c r="AF607" s="390"/>
      <c r="AG607" s="390"/>
      <c r="AH607" s="390"/>
      <c r="AI607" s="390"/>
      <c r="AJ607" s="390"/>
      <c r="AK607" s="390"/>
      <c r="AL607" s="390"/>
      <c r="AM607" s="390"/>
      <c r="AN607" s="390"/>
      <c r="AO607" s="390"/>
      <c r="AP607" s="390"/>
      <c r="AQ607" s="390"/>
      <c r="AR607" s="390"/>
      <c r="AS607" s="390"/>
      <c r="AT607" s="390"/>
      <c r="AU607" s="390"/>
      <c r="AV607" s="390"/>
      <c r="AW607" s="390"/>
      <c r="AX607" s="390"/>
      <c r="AY607" s="390"/>
      <c r="AZ607" s="390"/>
      <c r="BA607" s="390"/>
      <c r="BB607" s="390"/>
      <c r="BC607" s="390"/>
      <c r="BD607" s="390"/>
      <c r="BE607" s="390"/>
      <c r="BF607" s="390"/>
      <c r="BG607" s="390"/>
      <c r="BH607" s="390"/>
      <c r="BI607" s="390"/>
      <c r="BJ607" s="390"/>
      <c r="BK607" s="390"/>
      <c r="BL607" s="390"/>
      <c r="BM607" s="390"/>
      <c r="BN607" s="390"/>
      <c r="BO607" s="390"/>
      <c r="BP607" s="390"/>
      <c r="BQ607" s="390"/>
      <c r="BR607" s="390"/>
      <c r="BS607" s="390"/>
      <c r="BT607" s="390"/>
      <c r="BU607" s="390"/>
      <c r="BV607" s="390"/>
      <c r="BW607" s="390"/>
      <c r="BX607" s="390"/>
      <c r="BY607" s="390"/>
      <c r="BZ607" s="390"/>
      <c r="CA607" s="390"/>
      <c r="CB607" s="390"/>
      <c r="CC607" s="390"/>
      <c r="CD607" s="390"/>
      <c r="CE607" s="390"/>
      <c r="CF607" s="390"/>
      <c r="CG607" s="390"/>
      <c r="CH607" s="390"/>
      <c r="CI607" s="390"/>
      <c r="CJ607" s="390"/>
      <c r="CK607" s="390"/>
      <c r="CL607" s="390"/>
      <c r="CM607" s="390"/>
      <c r="CN607" s="390"/>
      <c r="CO607" s="390"/>
      <c r="CP607" s="390"/>
      <c r="CQ607" s="390"/>
      <c r="CR607" s="390"/>
      <c r="CS607" s="390"/>
      <c r="CT607" s="390"/>
      <c r="CU607" s="390"/>
      <c r="CV607" s="390"/>
      <c r="CW607" s="390"/>
      <c r="CX607" s="390"/>
      <c r="CY607" s="390"/>
      <c r="CZ607" s="390"/>
      <c r="DA607" s="390"/>
      <c r="DB607" s="390"/>
      <c r="DC607" s="390"/>
      <c r="DD607" s="390"/>
      <c r="DE607" s="390"/>
      <c r="DF607" s="390"/>
      <c r="DG607" s="390"/>
      <c r="DH607" s="390"/>
      <c r="DI607" s="390"/>
      <c r="DJ607" s="390"/>
      <c r="DK607" s="390"/>
      <c r="DL607" s="390"/>
      <c r="DM607" s="390"/>
      <c r="DN607" s="390"/>
      <c r="DO607" s="390"/>
      <c r="DP607" s="390"/>
      <c r="DQ607" s="390"/>
      <c r="DR607" s="390"/>
      <c r="DS607" s="390"/>
      <c r="DT607" s="390"/>
      <c r="DU607" s="390"/>
      <c r="DV607" s="390"/>
      <c r="DW607" s="390"/>
      <c r="DX607" s="390"/>
      <c r="DY607" s="390"/>
      <c r="DZ607" s="390"/>
      <c r="EA607" s="390"/>
      <c r="EB607" s="390"/>
      <c r="EC607" s="390"/>
      <c r="ED607" s="390"/>
      <c r="EE607" s="390"/>
      <c r="EF607" s="390"/>
      <c r="EG607" s="390"/>
      <c r="EH607" s="390"/>
      <c r="EI607" s="390"/>
      <c r="EJ607" s="390"/>
      <c r="EK607" s="390"/>
      <c r="EL607" s="390"/>
      <c r="EM607" s="390"/>
      <c r="EN607" s="390"/>
      <c r="EO607" s="390"/>
      <c r="EP607" s="390"/>
      <c r="EQ607" s="390"/>
      <c r="ER607" s="390"/>
      <c r="ES607" s="390"/>
      <c r="ET607" s="390"/>
      <c r="EU607" s="390"/>
      <c r="EV607" s="390"/>
      <c r="EW607" s="390"/>
      <c r="EX607" s="390"/>
      <c r="EY607" s="390"/>
      <c r="EZ607" s="390"/>
      <c r="FA607" s="390"/>
      <c r="FB607" s="390"/>
      <c r="FC607" s="390"/>
      <c r="FD607" s="390"/>
      <c r="FE607" s="390"/>
      <c r="FF607" s="390"/>
      <c r="FG607" s="390"/>
      <c r="FH607" s="390"/>
      <c r="FI607" s="390"/>
      <c r="FJ607" s="390"/>
      <c r="FK607" s="390"/>
      <c r="FL607" s="390"/>
      <c r="FM607" s="390"/>
      <c r="FN607" s="390"/>
      <c r="FO607" s="390"/>
      <c r="FP607" s="390"/>
      <c r="FQ607" s="390"/>
      <c r="FR607" s="390"/>
      <c r="FS607" s="390"/>
      <c r="FT607" s="390"/>
      <c r="FU607" s="390"/>
      <c r="FV607" s="390"/>
      <c r="FW607" s="390"/>
      <c r="FX607" s="390"/>
      <c r="FY607" s="390"/>
      <c r="FZ607" s="390"/>
      <c r="GA607" s="390"/>
      <c r="GB607" s="390"/>
      <c r="GC607" s="390"/>
      <c r="GD607" s="390"/>
      <c r="GE607" s="390"/>
      <c r="GF607" s="390"/>
      <c r="GG607" s="390"/>
      <c r="GH607" s="390"/>
      <c r="GI607" s="390"/>
      <c r="GJ607" s="390"/>
      <c r="GK607" s="390"/>
      <c r="GL607" s="390"/>
      <c r="GM607" s="390"/>
      <c r="GN607" s="390"/>
      <c r="GO607" s="390"/>
      <c r="GP607" s="390"/>
      <c r="GQ607" s="390"/>
      <c r="GR607" s="390"/>
      <c r="GS607" s="390"/>
      <c r="GT607" s="390"/>
      <c r="GU607" s="390"/>
      <c r="GV607" s="390"/>
      <c r="GW607" s="390"/>
      <c r="GX607" s="390"/>
      <c r="GY607" s="390"/>
      <c r="GZ607" s="390"/>
      <c r="HA607" s="390"/>
      <c r="HB607" s="390"/>
      <c r="HC607" s="390"/>
      <c r="HD607" s="390"/>
      <c r="HE607" s="390"/>
      <c r="HF607" s="390"/>
      <c r="HG607" s="390"/>
      <c r="HH607" s="390"/>
      <c r="HI607" s="390"/>
      <c r="HJ607" s="390"/>
      <c r="HK607" s="390"/>
      <c r="HL607" s="390"/>
      <c r="HM607" s="390"/>
      <c r="HN607" s="390"/>
      <c r="HO607" s="390"/>
      <c r="HP607" s="390"/>
      <c r="HQ607" s="390"/>
      <c r="HR607" s="390"/>
      <c r="HS607" s="390"/>
      <c r="HT607" s="390"/>
      <c r="HU607" s="390"/>
      <c r="HV607" s="390"/>
      <c r="HW607" s="390"/>
      <c r="HX607" s="390"/>
      <c r="HY607" s="390"/>
      <c r="HZ607" s="390"/>
      <c r="IA607" s="390"/>
      <c r="IB607" s="390"/>
      <c r="IC607" s="390"/>
      <c r="ID607" s="390"/>
      <c r="IE607" s="390"/>
      <c r="IF607" s="390"/>
      <c r="IG607" s="390"/>
      <c r="IH607" s="390"/>
      <c r="II607" s="390"/>
      <c r="IJ607" s="390"/>
      <c r="IK607" s="390"/>
      <c r="IL607" s="390"/>
      <c r="IM607" s="390"/>
      <c r="IN607" s="390"/>
      <c r="IO607" s="390"/>
      <c r="IP607" s="390"/>
      <c r="IQ607" s="390"/>
      <c r="IR607" s="390"/>
      <c r="IS607" s="390"/>
      <c r="IT607" s="390"/>
      <c r="IU607" s="390"/>
      <c r="IV607" s="390"/>
    </row>
    <row r="608" spans="1:256" x14ac:dyDescent="0.2">
      <c r="A608" s="458"/>
      <c r="B608" s="403"/>
      <c r="C608" s="404"/>
      <c r="D608" s="403"/>
      <c r="E608" s="433">
        <f t="shared" si="47"/>
        <v>0</v>
      </c>
      <c r="F608" s="460">
        <f t="shared" si="48"/>
        <v>0</v>
      </c>
      <c r="G608" s="439"/>
      <c r="H608" s="454"/>
      <c r="I608" s="390"/>
      <c r="J608" s="390"/>
      <c r="K608" s="390"/>
      <c r="L608" s="390"/>
      <c r="M608" s="390"/>
      <c r="N608" s="390"/>
      <c r="O608" s="390"/>
      <c r="P608" s="390"/>
      <c r="Q608" s="390"/>
      <c r="R608" s="390"/>
      <c r="S608" s="390"/>
      <c r="T608" s="390"/>
      <c r="U608" s="390"/>
      <c r="V608" s="390"/>
      <c r="W608" s="390"/>
      <c r="X608" s="390"/>
      <c r="Y608" s="390"/>
      <c r="Z608" s="390"/>
      <c r="AA608" s="390"/>
      <c r="AB608" s="390"/>
      <c r="AC608" s="390"/>
      <c r="AD608" s="390"/>
      <c r="AE608" s="390"/>
      <c r="AF608" s="390"/>
      <c r="AG608" s="390"/>
      <c r="AH608" s="390"/>
      <c r="AI608" s="390"/>
      <c r="AJ608" s="390"/>
      <c r="AK608" s="390"/>
      <c r="AL608" s="390"/>
      <c r="AM608" s="390"/>
      <c r="AN608" s="390"/>
      <c r="AO608" s="390"/>
      <c r="AP608" s="390"/>
      <c r="AQ608" s="390"/>
      <c r="AR608" s="390"/>
      <c r="AS608" s="390"/>
      <c r="AT608" s="390"/>
      <c r="AU608" s="390"/>
      <c r="AV608" s="390"/>
      <c r="AW608" s="390"/>
      <c r="AX608" s="390"/>
      <c r="AY608" s="390"/>
      <c r="AZ608" s="390"/>
      <c r="BA608" s="390"/>
      <c r="BB608" s="390"/>
      <c r="BC608" s="390"/>
      <c r="BD608" s="390"/>
      <c r="BE608" s="390"/>
      <c r="BF608" s="390"/>
      <c r="BG608" s="390"/>
      <c r="BH608" s="390"/>
      <c r="BI608" s="390"/>
      <c r="BJ608" s="390"/>
      <c r="BK608" s="390"/>
      <c r="BL608" s="390"/>
      <c r="BM608" s="390"/>
      <c r="BN608" s="390"/>
      <c r="BO608" s="390"/>
      <c r="BP608" s="390"/>
      <c r="BQ608" s="390"/>
      <c r="BR608" s="390"/>
      <c r="BS608" s="390"/>
      <c r="BT608" s="390"/>
      <c r="BU608" s="390"/>
      <c r="BV608" s="390"/>
      <c r="BW608" s="390"/>
      <c r="BX608" s="390"/>
      <c r="BY608" s="390"/>
      <c r="BZ608" s="390"/>
      <c r="CA608" s="390"/>
      <c r="CB608" s="390"/>
      <c r="CC608" s="390"/>
      <c r="CD608" s="390"/>
      <c r="CE608" s="390"/>
      <c r="CF608" s="390"/>
      <c r="CG608" s="390"/>
      <c r="CH608" s="390"/>
      <c r="CI608" s="390"/>
      <c r="CJ608" s="390"/>
      <c r="CK608" s="390"/>
      <c r="CL608" s="390"/>
      <c r="CM608" s="390"/>
      <c r="CN608" s="390"/>
      <c r="CO608" s="390"/>
      <c r="CP608" s="390"/>
      <c r="CQ608" s="390"/>
      <c r="CR608" s="390"/>
      <c r="CS608" s="390"/>
      <c r="CT608" s="390"/>
      <c r="CU608" s="390"/>
      <c r="CV608" s="390"/>
      <c r="CW608" s="390"/>
      <c r="CX608" s="390"/>
      <c r="CY608" s="390"/>
      <c r="CZ608" s="390"/>
      <c r="DA608" s="390"/>
      <c r="DB608" s="390"/>
      <c r="DC608" s="390"/>
      <c r="DD608" s="390"/>
      <c r="DE608" s="390"/>
      <c r="DF608" s="390"/>
      <c r="DG608" s="390"/>
      <c r="DH608" s="390"/>
      <c r="DI608" s="390"/>
      <c r="DJ608" s="390"/>
      <c r="DK608" s="390"/>
      <c r="DL608" s="390"/>
      <c r="DM608" s="390"/>
      <c r="DN608" s="390"/>
      <c r="DO608" s="390"/>
      <c r="DP608" s="390"/>
      <c r="DQ608" s="390"/>
      <c r="DR608" s="390"/>
      <c r="DS608" s="390"/>
      <c r="DT608" s="390"/>
      <c r="DU608" s="390"/>
      <c r="DV608" s="390"/>
      <c r="DW608" s="390"/>
      <c r="DX608" s="390"/>
      <c r="DY608" s="390"/>
      <c r="DZ608" s="390"/>
      <c r="EA608" s="390"/>
      <c r="EB608" s="390"/>
      <c r="EC608" s="390"/>
      <c r="ED608" s="390"/>
      <c r="EE608" s="390"/>
      <c r="EF608" s="390"/>
      <c r="EG608" s="390"/>
      <c r="EH608" s="390"/>
      <c r="EI608" s="390"/>
      <c r="EJ608" s="390"/>
      <c r="EK608" s="390"/>
      <c r="EL608" s="390"/>
      <c r="EM608" s="390"/>
      <c r="EN608" s="390"/>
      <c r="EO608" s="390"/>
      <c r="EP608" s="390"/>
      <c r="EQ608" s="390"/>
      <c r="ER608" s="390"/>
      <c r="ES608" s="390"/>
      <c r="ET608" s="390"/>
      <c r="EU608" s="390"/>
      <c r="EV608" s="390"/>
      <c r="EW608" s="390"/>
      <c r="EX608" s="390"/>
      <c r="EY608" s="390"/>
      <c r="EZ608" s="390"/>
      <c r="FA608" s="390"/>
      <c r="FB608" s="390"/>
      <c r="FC608" s="390"/>
      <c r="FD608" s="390"/>
      <c r="FE608" s="390"/>
      <c r="FF608" s="390"/>
      <c r="FG608" s="390"/>
      <c r="FH608" s="390"/>
      <c r="FI608" s="390"/>
      <c r="FJ608" s="390"/>
      <c r="FK608" s="390"/>
      <c r="FL608" s="390"/>
      <c r="FM608" s="390"/>
      <c r="FN608" s="390"/>
      <c r="FO608" s="390"/>
      <c r="FP608" s="390"/>
      <c r="FQ608" s="390"/>
      <c r="FR608" s="390"/>
      <c r="FS608" s="390"/>
      <c r="FT608" s="390"/>
      <c r="FU608" s="390"/>
      <c r="FV608" s="390"/>
      <c r="FW608" s="390"/>
      <c r="FX608" s="390"/>
      <c r="FY608" s="390"/>
      <c r="FZ608" s="390"/>
      <c r="GA608" s="390"/>
      <c r="GB608" s="390"/>
      <c r="GC608" s="390"/>
      <c r="GD608" s="390"/>
      <c r="GE608" s="390"/>
      <c r="GF608" s="390"/>
      <c r="GG608" s="390"/>
      <c r="GH608" s="390"/>
      <c r="GI608" s="390"/>
      <c r="GJ608" s="390"/>
      <c r="GK608" s="390"/>
      <c r="GL608" s="390"/>
      <c r="GM608" s="390"/>
      <c r="GN608" s="390"/>
      <c r="GO608" s="390"/>
      <c r="GP608" s="390"/>
      <c r="GQ608" s="390"/>
      <c r="GR608" s="390"/>
      <c r="GS608" s="390"/>
      <c r="GT608" s="390"/>
      <c r="GU608" s="390"/>
      <c r="GV608" s="390"/>
      <c r="GW608" s="390"/>
      <c r="GX608" s="390"/>
      <c r="GY608" s="390"/>
      <c r="GZ608" s="390"/>
      <c r="HA608" s="390"/>
      <c r="HB608" s="390"/>
      <c r="HC608" s="390"/>
      <c r="HD608" s="390"/>
      <c r="HE608" s="390"/>
      <c r="HF608" s="390"/>
      <c r="HG608" s="390"/>
      <c r="HH608" s="390"/>
      <c r="HI608" s="390"/>
      <c r="HJ608" s="390"/>
      <c r="HK608" s="390"/>
      <c r="HL608" s="390"/>
      <c r="HM608" s="390"/>
      <c r="HN608" s="390"/>
      <c r="HO608" s="390"/>
      <c r="HP608" s="390"/>
      <c r="HQ608" s="390"/>
      <c r="HR608" s="390"/>
      <c r="HS608" s="390"/>
      <c r="HT608" s="390"/>
      <c r="HU608" s="390"/>
      <c r="HV608" s="390"/>
      <c r="HW608" s="390"/>
      <c r="HX608" s="390"/>
      <c r="HY608" s="390"/>
      <c r="HZ608" s="390"/>
      <c r="IA608" s="390"/>
      <c r="IB608" s="390"/>
      <c r="IC608" s="390"/>
      <c r="ID608" s="390"/>
      <c r="IE608" s="390"/>
      <c r="IF608" s="390"/>
      <c r="IG608" s="390"/>
      <c r="IH608" s="390"/>
      <c r="II608" s="390"/>
      <c r="IJ608" s="390"/>
      <c r="IK608" s="390"/>
      <c r="IL608" s="390"/>
      <c r="IM608" s="390"/>
      <c r="IN608" s="390"/>
      <c r="IO608" s="390"/>
      <c r="IP608" s="390"/>
      <c r="IQ608" s="390"/>
      <c r="IR608" s="390"/>
      <c r="IS608" s="390"/>
      <c r="IT608" s="390"/>
      <c r="IU608" s="390"/>
      <c r="IV608" s="390"/>
    </row>
    <row r="609" spans="1:256" x14ac:dyDescent="0.2">
      <c r="A609" s="458"/>
      <c r="B609" s="403"/>
      <c r="C609" s="404"/>
      <c r="D609" s="403"/>
      <c r="E609" s="433">
        <f t="shared" si="47"/>
        <v>0</v>
      </c>
      <c r="F609" s="460">
        <f t="shared" si="48"/>
        <v>0</v>
      </c>
      <c r="G609" s="439"/>
      <c r="H609" s="454"/>
      <c r="I609" s="390"/>
      <c r="J609" s="390"/>
      <c r="K609" s="390"/>
      <c r="L609" s="390"/>
      <c r="M609" s="390"/>
      <c r="N609" s="390"/>
      <c r="O609" s="390"/>
      <c r="P609" s="390"/>
      <c r="Q609" s="390"/>
      <c r="R609" s="390"/>
      <c r="S609" s="390"/>
      <c r="T609" s="390"/>
      <c r="U609" s="390"/>
      <c r="V609" s="390"/>
      <c r="W609" s="390"/>
      <c r="X609" s="390"/>
      <c r="Y609" s="390"/>
      <c r="Z609" s="390"/>
      <c r="AA609" s="390"/>
      <c r="AB609" s="390"/>
      <c r="AC609" s="390"/>
      <c r="AD609" s="390"/>
      <c r="AE609" s="390"/>
      <c r="AF609" s="390"/>
      <c r="AG609" s="390"/>
      <c r="AH609" s="390"/>
      <c r="AI609" s="390"/>
      <c r="AJ609" s="390"/>
      <c r="AK609" s="390"/>
      <c r="AL609" s="390"/>
      <c r="AM609" s="390"/>
      <c r="AN609" s="390"/>
      <c r="AO609" s="390"/>
      <c r="AP609" s="390"/>
      <c r="AQ609" s="390"/>
      <c r="AR609" s="390"/>
      <c r="AS609" s="390"/>
      <c r="AT609" s="390"/>
      <c r="AU609" s="390"/>
      <c r="AV609" s="390"/>
      <c r="AW609" s="390"/>
      <c r="AX609" s="390"/>
      <c r="AY609" s="390"/>
      <c r="AZ609" s="390"/>
      <c r="BA609" s="390"/>
      <c r="BB609" s="390"/>
      <c r="BC609" s="390"/>
      <c r="BD609" s="390"/>
      <c r="BE609" s="390"/>
      <c r="BF609" s="390"/>
      <c r="BG609" s="390"/>
      <c r="BH609" s="390"/>
      <c r="BI609" s="390"/>
      <c r="BJ609" s="390"/>
      <c r="BK609" s="390"/>
      <c r="BL609" s="390"/>
      <c r="BM609" s="390"/>
      <c r="BN609" s="390"/>
      <c r="BO609" s="390"/>
      <c r="BP609" s="390"/>
      <c r="BQ609" s="390"/>
      <c r="BR609" s="390"/>
      <c r="BS609" s="390"/>
      <c r="BT609" s="390"/>
      <c r="BU609" s="390"/>
      <c r="BV609" s="390"/>
      <c r="BW609" s="390"/>
      <c r="BX609" s="390"/>
      <c r="BY609" s="390"/>
      <c r="BZ609" s="390"/>
      <c r="CA609" s="390"/>
      <c r="CB609" s="390"/>
      <c r="CC609" s="390"/>
      <c r="CD609" s="390"/>
      <c r="CE609" s="390"/>
      <c r="CF609" s="390"/>
      <c r="CG609" s="390"/>
      <c r="CH609" s="390"/>
      <c r="CI609" s="390"/>
      <c r="CJ609" s="390"/>
      <c r="CK609" s="390"/>
      <c r="CL609" s="390"/>
      <c r="CM609" s="390"/>
      <c r="CN609" s="390"/>
      <c r="CO609" s="390"/>
      <c r="CP609" s="390"/>
      <c r="CQ609" s="390"/>
      <c r="CR609" s="390"/>
      <c r="CS609" s="390"/>
      <c r="CT609" s="390"/>
      <c r="CU609" s="390"/>
      <c r="CV609" s="390"/>
      <c r="CW609" s="390"/>
      <c r="CX609" s="390"/>
      <c r="CY609" s="390"/>
      <c r="CZ609" s="390"/>
      <c r="DA609" s="390"/>
      <c r="DB609" s="390"/>
      <c r="DC609" s="390"/>
      <c r="DD609" s="390"/>
      <c r="DE609" s="390"/>
      <c r="DF609" s="390"/>
      <c r="DG609" s="390"/>
      <c r="DH609" s="390"/>
      <c r="DI609" s="390"/>
      <c r="DJ609" s="390"/>
      <c r="DK609" s="390"/>
      <c r="DL609" s="390"/>
      <c r="DM609" s="390"/>
      <c r="DN609" s="390"/>
      <c r="DO609" s="390"/>
      <c r="DP609" s="390"/>
      <c r="DQ609" s="390"/>
      <c r="DR609" s="390"/>
      <c r="DS609" s="390"/>
      <c r="DT609" s="390"/>
      <c r="DU609" s="390"/>
      <c r="DV609" s="390"/>
      <c r="DW609" s="390"/>
      <c r="DX609" s="390"/>
      <c r="DY609" s="390"/>
      <c r="DZ609" s="390"/>
      <c r="EA609" s="390"/>
      <c r="EB609" s="390"/>
      <c r="EC609" s="390"/>
      <c r="ED609" s="390"/>
      <c r="EE609" s="390"/>
      <c r="EF609" s="390"/>
      <c r="EG609" s="390"/>
      <c r="EH609" s="390"/>
      <c r="EI609" s="390"/>
      <c r="EJ609" s="390"/>
      <c r="EK609" s="390"/>
      <c r="EL609" s="390"/>
      <c r="EM609" s="390"/>
      <c r="EN609" s="390"/>
      <c r="EO609" s="390"/>
      <c r="EP609" s="390"/>
      <c r="EQ609" s="390"/>
      <c r="ER609" s="390"/>
      <c r="ES609" s="390"/>
      <c r="ET609" s="390"/>
      <c r="EU609" s="390"/>
      <c r="EV609" s="390"/>
      <c r="EW609" s="390"/>
      <c r="EX609" s="390"/>
      <c r="EY609" s="390"/>
      <c r="EZ609" s="390"/>
      <c r="FA609" s="390"/>
      <c r="FB609" s="390"/>
      <c r="FC609" s="390"/>
      <c r="FD609" s="390"/>
      <c r="FE609" s="390"/>
      <c r="FF609" s="390"/>
      <c r="FG609" s="390"/>
      <c r="FH609" s="390"/>
      <c r="FI609" s="390"/>
      <c r="FJ609" s="390"/>
      <c r="FK609" s="390"/>
      <c r="FL609" s="390"/>
      <c r="FM609" s="390"/>
      <c r="FN609" s="390"/>
      <c r="FO609" s="390"/>
      <c r="FP609" s="390"/>
      <c r="FQ609" s="390"/>
      <c r="FR609" s="390"/>
      <c r="FS609" s="390"/>
      <c r="FT609" s="390"/>
      <c r="FU609" s="390"/>
      <c r="FV609" s="390"/>
      <c r="FW609" s="390"/>
      <c r="FX609" s="390"/>
      <c r="FY609" s="390"/>
      <c r="FZ609" s="390"/>
      <c r="GA609" s="390"/>
      <c r="GB609" s="390"/>
      <c r="GC609" s="390"/>
      <c r="GD609" s="390"/>
      <c r="GE609" s="390"/>
      <c r="GF609" s="390"/>
      <c r="GG609" s="390"/>
      <c r="GH609" s="390"/>
      <c r="GI609" s="390"/>
      <c r="GJ609" s="390"/>
      <c r="GK609" s="390"/>
      <c r="GL609" s="390"/>
      <c r="GM609" s="390"/>
      <c r="GN609" s="390"/>
      <c r="GO609" s="390"/>
      <c r="GP609" s="390"/>
      <c r="GQ609" s="390"/>
      <c r="GR609" s="390"/>
      <c r="GS609" s="390"/>
      <c r="GT609" s="390"/>
      <c r="GU609" s="390"/>
      <c r="GV609" s="390"/>
      <c r="GW609" s="390"/>
      <c r="GX609" s="390"/>
      <c r="GY609" s="390"/>
      <c r="GZ609" s="390"/>
      <c r="HA609" s="390"/>
      <c r="HB609" s="390"/>
      <c r="HC609" s="390"/>
      <c r="HD609" s="390"/>
      <c r="HE609" s="390"/>
      <c r="HF609" s="390"/>
      <c r="HG609" s="390"/>
      <c r="HH609" s="390"/>
      <c r="HI609" s="390"/>
      <c r="HJ609" s="390"/>
      <c r="HK609" s="390"/>
      <c r="HL609" s="390"/>
      <c r="HM609" s="390"/>
      <c r="HN609" s="390"/>
      <c r="HO609" s="390"/>
      <c r="HP609" s="390"/>
      <c r="HQ609" s="390"/>
      <c r="HR609" s="390"/>
      <c r="HS609" s="390"/>
      <c r="HT609" s="390"/>
      <c r="HU609" s="390"/>
      <c r="HV609" s="390"/>
      <c r="HW609" s="390"/>
      <c r="HX609" s="390"/>
      <c r="HY609" s="390"/>
      <c r="HZ609" s="390"/>
      <c r="IA609" s="390"/>
      <c r="IB609" s="390"/>
      <c r="IC609" s="390"/>
      <c r="ID609" s="390"/>
      <c r="IE609" s="390"/>
      <c r="IF609" s="390"/>
      <c r="IG609" s="390"/>
      <c r="IH609" s="390"/>
      <c r="II609" s="390"/>
      <c r="IJ609" s="390"/>
      <c r="IK609" s="390"/>
      <c r="IL609" s="390"/>
      <c r="IM609" s="390"/>
      <c r="IN609" s="390"/>
      <c r="IO609" s="390"/>
      <c r="IP609" s="390"/>
      <c r="IQ609" s="390"/>
      <c r="IR609" s="390"/>
      <c r="IS609" s="390"/>
      <c r="IT609" s="390"/>
      <c r="IU609" s="390"/>
      <c r="IV609" s="390"/>
    </row>
    <row r="610" spans="1:256" x14ac:dyDescent="0.2">
      <c r="A610" s="458"/>
      <c r="B610" s="403"/>
      <c r="C610" s="404"/>
      <c r="D610" s="403"/>
      <c r="E610" s="433">
        <f t="shared" si="47"/>
        <v>0</v>
      </c>
      <c r="F610" s="460">
        <f t="shared" si="48"/>
        <v>0</v>
      </c>
      <c r="G610" s="439"/>
      <c r="H610" s="454"/>
      <c r="I610" s="390"/>
      <c r="J610" s="390"/>
      <c r="K610" s="390"/>
      <c r="L610" s="390"/>
      <c r="M610" s="390"/>
      <c r="N610" s="390"/>
      <c r="O610" s="390"/>
      <c r="P610" s="390"/>
      <c r="Q610" s="390"/>
      <c r="R610" s="390"/>
      <c r="S610" s="390"/>
      <c r="T610" s="390"/>
      <c r="U610" s="390"/>
      <c r="V610" s="390"/>
      <c r="W610" s="390"/>
      <c r="X610" s="390"/>
      <c r="Y610" s="390"/>
      <c r="Z610" s="390"/>
      <c r="AA610" s="390"/>
      <c r="AB610" s="390"/>
      <c r="AC610" s="390"/>
      <c r="AD610" s="390"/>
      <c r="AE610" s="390"/>
      <c r="AF610" s="390"/>
      <c r="AG610" s="390"/>
      <c r="AH610" s="390"/>
      <c r="AI610" s="390"/>
      <c r="AJ610" s="390"/>
      <c r="AK610" s="390"/>
      <c r="AL610" s="390"/>
      <c r="AM610" s="390"/>
      <c r="AN610" s="390"/>
      <c r="AO610" s="390"/>
      <c r="AP610" s="390"/>
      <c r="AQ610" s="390"/>
      <c r="AR610" s="390"/>
      <c r="AS610" s="390"/>
      <c r="AT610" s="390"/>
      <c r="AU610" s="390"/>
      <c r="AV610" s="390"/>
      <c r="AW610" s="390"/>
      <c r="AX610" s="390"/>
      <c r="AY610" s="390"/>
      <c r="AZ610" s="390"/>
      <c r="BA610" s="390"/>
      <c r="BB610" s="390"/>
      <c r="BC610" s="390"/>
      <c r="BD610" s="390"/>
      <c r="BE610" s="390"/>
      <c r="BF610" s="390"/>
      <c r="BG610" s="390"/>
      <c r="BH610" s="390"/>
      <c r="BI610" s="390"/>
      <c r="BJ610" s="390"/>
      <c r="BK610" s="390"/>
      <c r="BL610" s="390"/>
      <c r="BM610" s="390"/>
      <c r="BN610" s="390"/>
      <c r="BO610" s="390"/>
      <c r="BP610" s="390"/>
      <c r="BQ610" s="390"/>
      <c r="BR610" s="390"/>
      <c r="BS610" s="390"/>
      <c r="BT610" s="390"/>
      <c r="BU610" s="390"/>
      <c r="BV610" s="390"/>
      <c r="BW610" s="390"/>
      <c r="BX610" s="390"/>
      <c r="BY610" s="390"/>
      <c r="BZ610" s="390"/>
      <c r="CA610" s="390"/>
      <c r="CB610" s="390"/>
      <c r="CC610" s="390"/>
      <c r="CD610" s="390"/>
      <c r="CE610" s="390"/>
      <c r="CF610" s="390"/>
      <c r="CG610" s="390"/>
      <c r="CH610" s="390"/>
      <c r="CI610" s="390"/>
      <c r="CJ610" s="390"/>
      <c r="CK610" s="390"/>
      <c r="CL610" s="390"/>
      <c r="CM610" s="390"/>
      <c r="CN610" s="390"/>
      <c r="CO610" s="390"/>
      <c r="CP610" s="390"/>
      <c r="CQ610" s="390"/>
      <c r="CR610" s="390"/>
      <c r="CS610" s="390"/>
      <c r="CT610" s="390"/>
      <c r="CU610" s="390"/>
      <c r="CV610" s="390"/>
      <c r="CW610" s="390"/>
      <c r="CX610" s="390"/>
      <c r="CY610" s="390"/>
      <c r="CZ610" s="390"/>
      <c r="DA610" s="390"/>
      <c r="DB610" s="390"/>
      <c r="DC610" s="390"/>
      <c r="DD610" s="390"/>
      <c r="DE610" s="390"/>
      <c r="DF610" s="390"/>
      <c r="DG610" s="390"/>
      <c r="DH610" s="390"/>
      <c r="DI610" s="390"/>
      <c r="DJ610" s="390"/>
      <c r="DK610" s="390"/>
      <c r="DL610" s="390"/>
      <c r="DM610" s="390"/>
      <c r="DN610" s="390"/>
      <c r="DO610" s="390"/>
      <c r="DP610" s="390"/>
      <c r="DQ610" s="390"/>
      <c r="DR610" s="390"/>
      <c r="DS610" s="390"/>
      <c r="DT610" s="390"/>
      <c r="DU610" s="390"/>
      <c r="DV610" s="390"/>
      <c r="DW610" s="390"/>
      <c r="DX610" s="390"/>
      <c r="DY610" s="390"/>
      <c r="DZ610" s="390"/>
      <c r="EA610" s="390"/>
      <c r="EB610" s="390"/>
      <c r="EC610" s="390"/>
      <c r="ED610" s="390"/>
      <c r="EE610" s="390"/>
      <c r="EF610" s="390"/>
      <c r="EG610" s="390"/>
      <c r="EH610" s="390"/>
      <c r="EI610" s="390"/>
      <c r="EJ610" s="390"/>
      <c r="EK610" s="390"/>
      <c r="EL610" s="390"/>
      <c r="EM610" s="390"/>
      <c r="EN610" s="390"/>
      <c r="EO610" s="390"/>
      <c r="EP610" s="390"/>
      <c r="EQ610" s="390"/>
      <c r="ER610" s="390"/>
      <c r="ES610" s="390"/>
      <c r="ET610" s="390"/>
      <c r="EU610" s="390"/>
      <c r="EV610" s="390"/>
      <c r="EW610" s="390"/>
      <c r="EX610" s="390"/>
      <c r="EY610" s="390"/>
      <c r="EZ610" s="390"/>
      <c r="FA610" s="390"/>
      <c r="FB610" s="390"/>
      <c r="FC610" s="390"/>
      <c r="FD610" s="390"/>
      <c r="FE610" s="390"/>
      <c r="FF610" s="390"/>
      <c r="FG610" s="390"/>
      <c r="FH610" s="390"/>
      <c r="FI610" s="390"/>
      <c r="FJ610" s="390"/>
      <c r="FK610" s="390"/>
      <c r="FL610" s="390"/>
      <c r="FM610" s="390"/>
      <c r="FN610" s="390"/>
      <c r="FO610" s="390"/>
      <c r="FP610" s="390"/>
      <c r="FQ610" s="390"/>
      <c r="FR610" s="390"/>
      <c r="FS610" s="390"/>
      <c r="FT610" s="390"/>
      <c r="FU610" s="390"/>
      <c r="FV610" s="390"/>
      <c r="FW610" s="390"/>
      <c r="FX610" s="390"/>
      <c r="FY610" s="390"/>
      <c r="FZ610" s="390"/>
      <c r="GA610" s="390"/>
      <c r="GB610" s="390"/>
      <c r="GC610" s="390"/>
      <c r="GD610" s="390"/>
      <c r="GE610" s="390"/>
      <c r="GF610" s="390"/>
      <c r="GG610" s="390"/>
      <c r="GH610" s="390"/>
      <c r="GI610" s="390"/>
      <c r="GJ610" s="390"/>
      <c r="GK610" s="390"/>
      <c r="GL610" s="390"/>
      <c r="GM610" s="390"/>
      <c r="GN610" s="390"/>
      <c r="GO610" s="390"/>
      <c r="GP610" s="390"/>
      <c r="GQ610" s="390"/>
      <c r="GR610" s="390"/>
      <c r="GS610" s="390"/>
      <c r="GT610" s="390"/>
      <c r="GU610" s="390"/>
      <c r="GV610" s="390"/>
      <c r="GW610" s="390"/>
      <c r="GX610" s="390"/>
      <c r="GY610" s="390"/>
      <c r="GZ610" s="390"/>
      <c r="HA610" s="390"/>
      <c r="HB610" s="390"/>
      <c r="HC610" s="390"/>
      <c r="HD610" s="390"/>
      <c r="HE610" s="390"/>
      <c r="HF610" s="390"/>
      <c r="HG610" s="390"/>
      <c r="HH610" s="390"/>
      <c r="HI610" s="390"/>
      <c r="HJ610" s="390"/>
      <c r="HK610" s="390"/>
      <c r="HL610" s="390"/>
      <c r="HM610" s="390"/>
      <c r="HN610" s="390"/>
      <c r="HO610" s="390"/>
      <c r="HP610" s="390"/>
      <c r="HQ610" s="390"/>
      <c r="HR610" s="390"/>
      <c r="HS610" s="390"/>
      <c r="HT610" s="390"/>
      <c r="HU610" s="390"/>
      <c r="HV610" s="390"/>
      <c r="HW610" s="390"/>
      <c r="HX610" s="390"/>
      <c r="HY610" s="390"/>
      <c r="HZ610" s="390"/>
      <c r="IA610" s="390"/>
      <c r="IB610" s="390"/>
      <c r="IC610" s="390"/>
      <c r="ID610" s="390"/>
      <c r="IE610" s="390"/>
      <c r="IF610" s="390"/>
      <c r="IG610" s="390"/>
      <c r="IH610" s="390"/>
      <c r="II610" s="390"/>
      <c r="IJ610" s="390"/>
      <c r="IK610" s="390"/>
      <c r="IL610" s="390"/>
      <c r="IM610" s="390"/>
      <c r="IN610" s="390"/>
      <c r="IO610" s="390"/>
      <c r="IP610" s="390"/>
      <c r="IQ610" s="390"/>
      <c r="IR610" s="390"/>
      <c r="IS610" s="390"/>
      <c r="IT610" s="390"/>
      <c r="IU610" s="390"/>
      <c r="IV610" s="390"/>
    </row>
    <row r="611" spans="1:256" x14ac:dyDescent="0.2">
      <c r="A611" s="458"/>
      <c r="B611" s="403"/>
      <c r="C611" s="404"/>
      <c r="D611" s="403"/>
      <c r="E611" s="434">
        <f t="shared" si="47"/>
        <v>0</v>
      </c>
      <c r="F611" s="461">
        <f t="shared" si="48"/>
        <v>0</v>
      </c>
      <c r="G611" s="440"/>
      <c r="H611" s="447"/>
      <c r="I611" s="390"/>
      <c r="J611" s="390"/>
      <c r="K611" s="390"/>
      <c r="L611" s="390"/>
      <c r="M611" s="390"/>
      <c r="N611" s="390"/>
      <c r="O611" s="390"/>
      <c r="P611" s="390"/>
      <c r="Q611" s="390"/>
      <c r="R611" s="390"/>
      <c r="S611" s="390"/>
      <c r="T611" s="390"/>
      <c r="U611" s="390"/>
      <c r="V611" s="390"/>
      <c r="W611" s="390"/>
      <c r="X611" s="390"/>
      <c r="Y611" s="390"/>
      <c r="Z611" s="390"/>
      <c r="AA611" s="390"/>
      <c r="AB611" s="390"/>
      <c r="AC611" s="390"/>
      <c r="AD611" s="390"/>
      <c r="AE611" s="390"/>
      <c r="AF611" s="390"/>
      <c r="AG611" s="390"/>
      <c r="AH611" s="390"/>
      <c r="AI611" s="390"/>
      <c r="AJ611" s="390"/>
      <c r="AK611" s="390"/>
      <c r="AL611" s="390"/>
      <c r="AM611" s="390"/>
      <c r="AN611" s="390"/>
      <c r="AO611" s="390"/>
      <c r="AP611" s="390"/>
      <c r="AQ611" s="390"/>
      <c r="AR611" s="390"/>
      <c r="AS611" s="390"/>
      <c r="AT611" s="390"/>
      <c r="AU611" s="390"/>
      <c r="AV611" s="390"/>
      <c r="AW611" s="390"/>
      <c r="AX611" s="390"/>
      <c r="AY611" s="390"/>
      <c r="AZ611" s="390"/>
      <c r="BA611" s="390"/>
      <c r="BB611" s="390"/>
      <c r="BC611" s="390"/>
      <c r="BD611" s="390"/>
      <c r="BE611" s="390"/>
      <c r="BF611" s="390"/>
      <c r="BG611" s="390"/>
      <c r="BH611" s="390"/>
      <c r="BI611" s="390"/>
      <c r="BJ611" s="390"/>
      <c r="BK611" s="390"/>
      <c r="BL611" s="390"/>
      <c r="BM611" s="390"/>
      <c r="BN611" s="390"/>
      <c r="BO611" s="390"/>
      <c r="BP611" s="390"/>
      <c r="BQ611" s="390"/>
      <c r="BR611" s="390"/>
      <c r="BS611" s="390"/>
      <c r="BT611" s="390"/>
      <c r="BU611" s="390"/>
      <c r="BV611" s="390"/>
      <c r="BW611" s="390"/>
      <c r="BX611" s="390"/>
      <c r="BY611" s="390"/>
      <c r="BZ611" s="390"/>
      <c r="CA611" s="390"/>
      <c r="CB611" s="390"/>
      <c r="CC611" s="390"/>
      <c r="CD611" s="390"/>
      <c r="CE611" s="390"/>
      <c r="CF611" s="390"/>
      <c r="CG611" s="390"/>
      <c r="CH611" s="390"/>
      <c r="CI611" s="390"/>
      <c r="CJ611" s="390"/>
      <c r="CK611" s="390"/>
      <c r="CL611" s="390"/>
      <c r="CM611" s="390"/>
      <c r="CN611" s="390"/>
      <c r="CO611" s="390"/>
      <c r="CP611" s="390"/>
      <c r="CQ611" s="390"/>
      <c r="CR611" s="390"/>
      <c r="CS611" s="390"/>
      <c r="CT611" s="390"/>
      <c r="CU611" s="390"/>
      <c r="CV611" s="390"/>
      <c r="CW611" s="390"/>
      <c r="CX611" s="390"/>
      <c r="CY611" s="390"/>
      <c r="CZ611" s="390"/>
      <c r="DA611" s="390"/>
      <c r="DB611" s="390"/>
      <c r="DC611" s="390"/>
      <c r="DD611" s="390"/>
      <c r="DE611" s="390"/>
      <c r="DF611" s="390"/>
      <c r="DG611" s="390"/>
      <c r="DH611" s="390"/>
      <c r="DI611" s="390"/>
      <c r="DJ611" s="390"/>
      <c r="DK611" s="390"/>
      <c r="DL611" s="390"/>
      <c r="DM611" s="390"/>
      <c r="DN611" s="390"/>
      <c r="DO611" s="390"/>
      <c r="DP611" s="390"/>
      <c r="DQ611" s="390"/>
      <c r="DR611" s="390"/>
      <c r="DS611" s="390"/>
      <c r="DT611" s="390"/>
      <c r="DU611" s="390"/>
      <c r="DV611" s="390"/>
      <c r="DW611" s="390"/>
      <c r="DX611" s="390"/>
      <c r="DY611" s="390"/>
      <c r="DZ611" s="390"/>
      <c r="EA611" s="390"/>
      <c r="EB611" s="390"/>
      <c r="EC611" s="390"/>
      <c r="ED611" s="390"/>
      <c r="EE611" s="390"/>
      <c r="EF611" s="390"/>
      <c r="EG611" s="390"/>
      <c r="EH611" s="390"/>
      <c r="EI611" s="390"/>
      <c r="EJ611" s="390"/>
      <c r="EK611" s="390"/>
      <c r="EL611" s="390"/>
      <c r="EM611" s="390"/>
      <c r="EN611" s="390"/>
      <c r="EO611" s="390"/>
      <c r="EP611" s="390"/>
      <c r="EQ611" s="390"/>
      <c r="ER611" s="390"/>
      <c r="ES611" s="390"/>
      <c r="ET611" s="390"/>
      <c r="EU611" s="390"/>
      <c r="EV611" s="390"/>
      <c r="EW611" s="390"/>
      <c r="EX611" s="390"/>
      <c r="EY611" s="390"/>
      <c r="EZ611" s="390"/>
      <c r="FA611" s="390"/>
      <c r="FB611" s="390"/>
      <c r="FC611" s="390"/>
      <c r="FD611" s="390"/>
      <c r="FE611" s="390"/>
      <c r="FF611" s="390"/>
      <c r="FG611" s="390"/>
      <c r="FH611" s="390"/>
      <c r="FI611" s="390"/>
      <c r="FJ611" s="390"/>
      <c r="FK611" s="390"/>
      <c r="FL611" s="390"/>
      <c r="FM611" s="390"/>
      <c r="FN611" s="390"/>
      <c r="FO611" s="390"/>
      <c r="FP611" s="390"/>
      <c r="FQ611" s="390"/>
      <c r="FR611" s="390"/>
      <c r="FS611" s="390"/>
      <c r="FT611" s="390"/>
      <c r="FU611" s="390"/>
      <c r="FV611" s="390"/>
      <c r="FW611" s="390"/>
      <c r="FX611" s="390"/>
      <c r="FY611" s="390"/>
      <c r="FZ611" s="390"/>
      <c r="GA611" s="390"/>
      <c r="GB611" s="390"/>
      <c r="GC611" s="390"/>
      <c r="GD611" s="390"/>
      <c r="GE611" s="390"/>
      <c r="GF611" s="390"/>
      <c r="GG611" s="390"/>
      <c r="GH611" s="390"/>
      <c r="GI611" s="390"/>
      <c r="GJ611" s="390"/>
      <c r="GK611" s="390"/>
      <c r="GL611" s="390"/>
      <c r="GM611" s="390"/>
      <c r="GN611" s="390"/>
      <c r="GO611" s="390"/>
      <c r="GP611" s="390"/>
      <c r="GQ611" s="390"/>
      <c r="GR611" s="390"/>
      <c r="GS611" s="390"/>
      <c r="GT611" s="390"/>
      <c r="GU611" s="390"/>
      <c r="GV611" s="390"/>
      <c r="GW611" s="390"/>
      <c r="GX611" s="390"/>
      <c r="GY611" s="390"/>
      <c r="GZ611" s="390"/>
      <c r="HA611" s="390"/>
      <c r="HB611" s="390"/>
      <c r="HC611" s="390"/>
      <c r="HD611" s="390"/>
      <c r="HE611" s="390"/>
      <c r="HF611" s="390"/>
      <c r="HG611" s="390"/>
      <c r="HH611" s="390"/>
      <c r="HI611" s="390"/>
      <c r="HJ611" s="390"/>
      <c r="HK611" s="390"/>
      <c r="HL611" s="390"/>
      <c r="HM611" s="390"/>
      <c r="HN611" s="390"/>
      <c r="HO611" s="390"/>
      <c r="HP611" s="390"/>
      <c r="HQ611" s="390"/>
      <c r="HR611" s="390"/>
      <c r="HS611" s="390"/>
      <c r="HT611" s="390"/>
      <c r="HU611" s="390"/>
      <c r="HV611" s="390"/>
      <c r="HW611" s="390"/>
      <c r="HX611" s="390"/>
      <c r="HY611" s="390"/>
      <c r="HZ611" s="390"/>
      <c r="IA611" s="390"/>
      <c r="IB611" s="390"/>
      <c r="IC611" s="390"/>
      <c r="ID611" s="390"/>
      <c r="IE611" s="390"/>
      <c r="IF611" s="390"/>
      <c r="IG611" s="390"/>
      <c r="IH611" s="390"/>
      <c r="II611" s="390"/>
      <c r="IJ611" s="390"/>
      <c r="IK611" s="390"/>
      <c r="IL611" s="390"/>
      <c r="IM611" s="390"/>
      <c r="IN611" s="390"/>
      <c r="IO611" s="390"/>
      <c r="IP611" s="390"/>
      <c r="IQ611" s="390"/>
      <c r="IR611" s="390"/>
      <c r="IS611" s="390"/>
      <c r="IT611" s="390"/>
      <c r="IU611" s="390"/>
      <c r="IV611" s="390"/>
    </row>
    <row r="612" spans="1:256" ht="15" customHeight="1" x14ac:dyDescent="0.2">
      <c r="A612" s="677" t="s">
        <v>146</v>
      </c>
      <c r="B612" s="678"/>
      <c r="C612" s="678"/>
      <c r="D612" s="679"/>
      <c r="E612" s="441">
        <f>SUM(E583:E611)</f>
        <v>0</v>
      </c>
      <c r="F612" s="441">
        <f>SUM(F583:F611)</f>
        <v>0</v>
      </c>
      <c r="G612" s="441">
        <f>SUM(G583:G611)</f>
        <v>0</v>
      </c>
      <c r="H612" s="448"/>
      <c r="I612" s="390"/>
      <c r="J612" s="390"/>
      <c r="K612" s="390"/>
      <c r="L612" s="390"/>
      <c r="M612" s="390"/>
      <c r="N612" s="390"/>
      <c r="O612" s="390"/>
      <c r="P612" s="390"/>
      <c r="Q612" s="390"/>
      <c r="R612" s="390"/>
      <c r="S612" s="390"/>
      <c r="T612" s="390"/>
      <c r="U612" s="390"/>
      <c r="V612" s="390"/>
      <c r="W612" s="390"/>
      <c r="X612" s="390"/>
      <c r="Y612" s="390"/>
      <c r="Z612" s="390"/>
      <c r="AA612" s="390"/>
      <c r="AB612" s="390"/>
      <c r="AC612" s="390"/>
      <c r="AD612" s="390"/>
      <c r="AE612" s="390"/>
      <c r="AF612" s="390"/>
      <c r="AG612" s="390"/>
      <c r="AH612" s="390"/>
      <c r="AI612" s="390"/>
      <c r="AJ612" s="390"/>
      <c r="AK612" s="390"/>
      <c r="AL612" s="390"/>
      <c r="AM612" s="390"/>
      <c r="AN612" s="390"/>
      <c r="AO612" s="390"/>
      <c r="AP612" s="390"/>
      <c r="AQ612" s="390"/>
      <c r="AR612" s="390"/>
      <c r="AS612" s="390"/>
      <c r="AT612" s="390"/>
      <c r="AU612" s="390"/>
      <c r="AV612" s="390"/>
      <c r="AW612" s="390"/>
      <c r="AX612" s="390"/>
      <c r="AY612" s="390"/>
      <c r="AZ612" s="390"/>
      <c r="BA612" s="390"/>
      <c r="BB612" s="390"/>
      <c r="BC612" s="390"/>
      <c r="BD612" s="390"/>
      <c r="BE612" s="390"/>
      <c r="BF612" s="390"/>
      <c r="BG612" s="390"/>
      <c r="BH612" s="390"/>
      <c r="BI612" s="390"/>
      <c r="BJ612" s="390"/>
      <c r="BK612" s="390"/>
      <c r="BL612" s="390"/>
      <c r="BM612" s="390"/>
      <c r="BN612" s="390"/>
      <c r="BO612" s="390"/>
      <c r="BP612" s="390"/>
      <c r="BQ612" s="390"/>
      <c r="BR612" s="390"/>
      <c r="BS612" s="390"/>
      <c r="BT612" s="390"/>
      <c r="BU612" s="390"/>
      <c r="BV612" s="390"/>
      <c r="BW612" s="390"/>
      <c r="BX612" s="390"/>
      <c r="BY612" s="390"/>
      <c r="BZ612" s="390"/>
      <c r="CA612" s="390"/>
      <c r="CB612" s="390"/>
      <c r="CC612" s="390"/>
      <c r="CD612" s="390"/>
      <c r="CE612" s="390"/>
      <c r="CF612" s="390"/>
      <c r="CG612" s="390"/>
      <c r="CH612" s="390"/>
      <c r="CI612" s="390"/>
      <c r="CJ612" s="390"/>
      <c r="CK612" s="390"/>
      <c r="CL612" s="390"/>
      <c r="CM612" s="390"/>
      <c r="CN612" s="390"/>
      <c r="CO612" s="390"/>
      <c r="CP612" s="390"/>
      <c r="CQ612" s="390"/>
      <c r="CR612" s="390"/>
      <c r="CS612" s="390"/>
      <c r="CT612" s="390"/>
      <c r="CU612" s="390"/>
      <c r="CV612" s="390"/>
      <c r="CW612" s="390"/>
      <c r="CX612" s="390"/>
      <c r="CY612" s="390"/>
      <c r="CZ612" s="390"/>
      <c r="DA612" s="390"/>
      <c r="DB612" s="390"/>
      <c r="DC612" s="390"/>
      <c r="DD612" s="390"/>
      <c r="DE612" s="390"/>
      <c r="DF612" s="390"/>
      <c r="DG612" s="390"/>
      <c r="DH612" s="390"/>
      <c r="DI612" s="390"/>
      <c r="DJ612" s="390"/>
      <c r="DK612" s="390"/>
      <c r="DL612" s="390"/>
      <c r="DM612" s="390"/>
      <c r="DN612" s="390"/>
      <c r="DO612" s="390"/>
      <c r="DP612" s="390"/>
      <c r="DQ612" s="390"/>
      <c r="DR612" s="390"/>
      <c r="DS612" s="390"/>
      <c r="DT612" s="390"/>
      <c r="DU612" s="390"/>
      <c r="DV612" s="390"/>
      <c r="DW612" s="390"/>
      <c r="DX612" s="390"/>
      <c r="DY612" s="390"/>
      <c r="DZ612" s="390"/>
      <c r="EA612" s="390"/>
      <c r="EB612" s="390"/>
      <c r="EC612" s="390"/>
      <c r="ED612" s="390"/>
      <c r="EE612" s="390"/>
      <c r="EF612" s="390"/>
      <c r="EG612" s="390"/>
      <c r="EH612" s="390"/>
      <c r="EI612" s="390"/>
      <c r="EJ612" s="390"/>
      <c r="EK612" s="390"/>
      <c r="EL612" s="390"/>
      <c r="EM612" s="390"/>
      <c r="EN612" s="390"/>
      <c r="EO612" s="390"/>
      <c r="EP612" s="390"/>
      <c r="EQ612" s="390"/>
      <c r="ER612" s="390"/>
      <c r="ES612" s="390"/>
      <c r="ET612" s="390"/>
      <c r="EU612" s="390"/>
      <c r="EV612" s="390"/>
      <c r="EW612" s="390"/>
      <c r="EX612" s="390"/>
      <c r="EY612" s="390"/>
      <c r="EZ612" s="390"/>
      <c r="FA612" s="390"/>
      <c r="FB612" s="390"/>
      <c r="FC612" s="390"/>
      <c r="FD612" s="390"/>
      <c r="FE612" s="390"/>
      <c r="FF612" s="390"/>
      <c r="FG612" s="390"/>
      <c r="FH612" s="390"/>
      <c r="FI612" s="390"/>
      <c r="FJ612" s="390"/>
      <c r="FK612" s="390"/>
      <c r="FL612" s="390"/>
      <c r="FM612" s="390"/>
      <c r="FN612" s="390"/>
      <c r="FO612" s="390"/>
      <c r="FP612" s="390"/>
      <c r="FQ612" s="390"/>
      <c r="FR612" s="390"/>
      <c r="FS612" s="390"/>
      <c r="FT612" s="390"/>
      <c r="FU612" s="390"/>
      <c r="FV612" s="390"/>
      <c r="FW612" s="390"/>
      <c r="FX612" s="390"/>
      <c r="FY612" s="390"/>
      <c r="FZ612" s="390"/>
      <c r="GA612" s="390"/>
      <c r="GB612" s="390"/>
      <c r="GC612" s="390"/>
      <c r="GD612" s="390"/>
      <c r="GE612" s="390"/>
      <c r="GF612" s="390"/>
      <c r="GG612" s="390"/>
      <c r="GH612" s="390"/>
      <c r="GI612" s="390"/>
      <c r="GJ612" s="390"/>
      <c r="GK612" s="390"/>
      <c r="GL612" s="390"/>
      <c r="GM612" s="390"/>
      <c r="GN612" s="390"/>
      <c r="GO612" s="390"/>
      <c r="GP612" s="390"/>
      <c r="GQ612" s="390"/>
      <c r="GR612" s="390"/>
      <c r="GS612" s="390"/>
      <c r="GT612" s="390"/>
      <c r="GU612" s="390"/>
      <c r="GV612" s="390"/>
      <c r="GW612" s="390"/>
      <c r="GX612" s="390"/>
      <c r="GY612" s="390"/>
      <c r="GZ612" s="390"/>
      <c r="HA612" s="390"/>
      <c r="HB612" s="390"/>
      <c r="HC612" s="390"/>
      <c r="HD612" s="390"/>
      <c r="HE612" s="390"/>
      <c r="HF612" s="390"/>
      <c r="HG612" s="390"/>
      <c r="HH612" s="390"/>
      <c r="HI612" s="390"/>
      <c r="HJ612" s="390"/>
      <c r="HK612" s="390"/>
      <c r="HL612" s="390"/>
      <c r="HM612" s="390"/>
      <c r="HN612" s="390"/>
      <c r="HO612" s="390"/>
      <c r="HP612" s="390"/>
      <c r="HQ612" s="390"/>
      <c r="HR612" s="390"/>
      <c r="HS612" s="390"/>
      <c r="HT612" s="390"/>
      <c r="HU612" s="390"/>
      <c r="HV612" s="390"/>
      <c r="HW612" s="390"/>
      <c r="HX612" s="390"/>
      <c r="HY612" s="390"/>
      <c r="HZ612" s="390"/>
      <c r="IA612" s="390"/>
      <c r="IB612" s="390"/>
      <c r="IC612" s="390"/>
      <c r="ID612" s="390"/>
      <c r="IE612" s="390"/>
      <c r="IF612" s="390"/>
      <c r="IG612" s="390"/>
      <c r="IH612" s="390"/>
      <c r="II612" s="390"/>
      <c r="IJ612" s="390"/>
      <c r="IK612" s="390"/>
      <c r="IL612" s="390"/>
      <c r="IM612" s="390"/>
      <c r="IN612" s="390"/>
      <c r="IO612" s="390"/>
      <c r="IP612" s="390"/>
      <c r="IQ612" s="390"/>
      <c r="IR612" s="390"/>
      <c r="IS612" s="390"/>
      <c r="IT612" s="390"/>
      <c r="IU612" s="390"/>
      <c r="IV612" s="390"/>
    </row>
    <row r="613" spans="1:256" x14ac:dyDescent="0.2">
      <c r="A613" s="387" t="s">
        <v>234</v>
      </c>
      <c r="B613" s="387"/>
      <c r="C613" s="388"/>
      <c r="D613" s="387"/>
      <c r="E613" s="400"/>
      <c r="F613" s="400"/>
      <c r="G613" s="400"/>
      <c r="H613" s="389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  <c r="V613" s="390"/>
      <c r="W613" s="390"/>
      <c r="X613" s="390"/>
      <c r="Y613" s="390"/>
      <c r="Z613" s="390"/>
      <c r="AA613" s="390"/>
      <c r="AB613" s="390"/>
      <c r="AC613" s="390"/>
      <c r="AD613" s="390"/>
      <c r="AE613" s="390"/>
      <c r="AF613" s="390"/>
      <c r="AG613" s="390"/>
      <c r="AH613" s="390"/>
      <c r="AI613" s="390"/>
      <c r="AJ613" s="390"/>
      <c r="AK613" s="390"/>
      <c r="AL613" s="390"/>
      <c r="AM613" s="390"/>
      <c r="AN613" s="390"/>
      <c r="AO613" s="390"/>
      <c r="AP613" s="390"/>
      <c r="AQ613" s="390"/>
      <c r="AR613" s="390"/>
      <c r="AS613" s="390"/>
      <c r="AT613" s="390"/>
      <c r="AU613" s="390"/>
      <c r="AV613" s="390"/>
      <c r="AW613" s="390"/>
      <c r="AX613" s="390"/>
      <c r="AY613" s="390"/>
      <c r="AZ613" s="390"/>
      <c r="BA613" s="390"/>
      <c r="BB613" s="390"/>
      <c r="BC613" s="390"/>
      <c r="BD613" s="390"/>
      <c r="BE613" s="390"/>
      <c r="BF613" s="390"/>
      <c r="BG613" s="390"/>
      <c r="BH613" s="390"/>
      <c r="BI613" s="390"/>
      <c r="BJ613" s="390"/>
      <c r="BK613" s="390"/>
      <c r="BL613" s="390"/>
      <c r="BM613" s="390"/>
      <c r="BN613" s="390"/>
      <c r="BO613" s="390"/>
      <c r="BP613" s="390"/>
      <c r="BQ613" s="390"/>
      <c r="BR613" s="390"/>
      <c r="BS613" s="390"/>
      <c r="BT613" s="390"/>
      <c r="BU613" s="390"/>
      <c r="BV613" s="390"/>
      <c r="BW613" s="390"/>
      <c r="BX613" s="390"/>
      <c r="BY613" s="390"/>
      <c r="BZ613" s="390"/>
      <c r="CA613" s="390"/>
      <c r="CB613" s="390"/>
      <c r="CC613" s="390"/>
      <c r="CD613" s="390"/>
      <c r="CE613" s="390"/>
      <c r="CF613" s="390"/>
      <c r="CG613" s="390"/>
      <c r="CH613" s="390"/>
      <c r="CI613" s="390"/>
      <c r="CJ613" s="390"/>
      <c r="CK613" s="390"/>
      <c r="CL613" s="390"/>
      <c r="CM613" s="390"/>
      <c r="CN613" s="390"/>
      <c r="CO613" s="390"/>
      <c r="CP613" s="390"/>
      <c r="CQ613" s="390"/>
      <c r="CR613" s="390"/>
      <c r="CS613" s="390"/>
      <c r="CT613" s="390"/>
      <c r="CU613" s="390"/>
      <c r="CV613" s="390"/>
      <c r="CW613" s="390"/>
      <c r="CX613" s="390"/>
      <c r="CY613" s="390"/>
      <c r="CZ613" s="390"/>
      <c r="DA613" s="390"/>
      <c r="DB613" s="390"/>
      <c r="DC613" s="390"/>
      <c r="DD613" s="390"/>
      <c r="DE613" s="390"/>
      <c r="DF613" s="390"/>
      <c r="DG613" s="390"/>
      <c r="DH613" s="390"/>
      <c r="DI613" s="390"/>
      <c r="DJ613" s="390"/>
      <c r="DK613" s="390"/>
      <c r="DL613" s="390"/>
      <c r="DM613" s="390"/>
      <c r="DN613" s="390"/>
      <c r="DO613" s="390"/>
      <c r="DP613" s="390"/>
      <c r="DQ613" s="390"/>
      <c r="DR613" s="390"/>
      <c r="DS613" s="390"/>
      <c r="DT613" s="390"/>
      <c r="DU613" s="390"/>
      <c r="DV613" s="390"/>
      <c r="DW613" s="390"/>
      <c r="DX613" s="390"/>
      <c r="DY613" s="390"/>
      <c r="DZ613" s="390"/>
      <c r="EA613" s="390"/>
      <c r="EB613" s="390"/>
      <c r="EC613" s="390"/>
      <c r="ED613" s="390"/>
      <c r="EE613" s="390"/>
      <c r="EF613" s="390"/>
      <c r="EG613" s="390"/>
      <c r="EH613" s="390"/>
      <c r="EI613" s="390"/>
      <c r="EJ613" s="390"/>
      <c r="EK613" s="390"/>
      <c r="EL613" s="390"/>
      <c r="EM613" s="390"/>
      <c r="EN613" s="390"/>
      <c r="EO613" s="390"/>
      <c r="EP613" s="390"/>
      <c r="EQ613" s="390"/>
      <c r="ER613" s="390"/>
      <c r="ES613" s="390"/>
      <c r="ET613" s="390"/>
      <c r="EU613" s="390"/>
      <c r="EV613" s="390"/>
      <c r="EW613" s="390"/>
      <c r="EX613" s="390"/>
      <c r="EY613" s="390"/>
      <c r="EZ613" s="390"/>
      <c r="FA613" s="390"/>
      <c r="FB613" s="390"/>
      <c r="FC613" s="390"/>
      <c r="FD613" s="390"/>
      <c r="FE613" s="390"/>
      <c r="FF613" s="390"/>
      <c r="FG613" s="390"/>
      <c r="FH613" s="390"/>
      <c r="FI613" s="390"/>
      <c r="FJ613" s="390"/>
      <c r="FK613" s="390"/>
      <c r="FL613" s="390"/>
      <c r="FM613" s="390"/>
      <c r="FN613" s="390"/>
      <c r="FO613" s="390"/>
      <c r="FP613" s="390"/>
      <c r="FQ613" s="390"/>
      <c r="FR613" s="390"/>
      <c r="FS613" s="390"/>
      <c r="FT613" s="390"/>
      <c r="FU613" s="390"/>
      <c r="FV613" s="390"/>
      <c r="FW613" s="390"/>
      <c r="FX613" s="390"/>
      <c r="FY613" s="390"/>
      <c r="FZ613" s="390"/>
      <c r="GA613" s="390"/>
      <c r="GB613" s="390"/>
      <c r="GC613" s="390"/>
      <c r="GD613" s="390"/>
      <c r="GE613" s="390"/>
      <c r="GF613" s="390"/>
      <c r="GG613" s="390"/>
      <c r="GH613" s="390"/>
      <c r="GI613" s="390"/>
      <c r="GJ613" s="390"/>
      <c r="GK613" s="390"/>
      <c r="GL613" s="390"/>
      <c r="GM613" s="390"/>
      <c r="GN613" s="390"/>
      <c r="GO613" s="390"/>
      <c r="GP613" s="390"/>
      <c r="GQ613" s="390"/>
      <c r="GR613" s="390"/>
      <c r="GS613" s="390"/>
      <c r="GT613" s="390"/>
      <c r="GU613" s="390"/>
      <c r="GV613" s="390"/>
      <c r="GW613" s="390"/>
      <c r="GX613" s="390"/>
      <c r="GY613" s="390"/>
      <c r="GZ613" s="390"/>
      <c r="HA613" s="390"/>
      <c r="HB613" s="390"/>
      <c r="HC613" s="390"/>
      <c r="HD613" s="390"/>
      <c r="HE613" s="390"/>
      <c r="HF613" s="390"/>
      <c r="HG613" s="390"/>
      <c r="HH613" s="390"/>
      <c r="HI613" s="390"/>
      <c r="HJ613" s="390"/>
      <c r="HK613" s="390"/>
      <c r="HL613" s="390"/>
      <c r="HM613" s="390"/>
      <c r="HN613" s="390"/>
      <c r="HO613" s="390"/>
      <c r="HP613" s="390"/>
      <c r="HQ613" s="390"/>
      <c r="HR613" s="390"/>
      <c r="HS613" s="390"/>
      <c r="HT613" s="390"/>
      <c r="HU613" s="390"/>
      <c r="HV613" s="390"/>
      <c r="HW613" s="390"/>
      <c r="HX613" s="390"/>
      <c r="HY613" s="390"/>
      <c r="HZ613" s="390"/>
      <c r="IA613" s="390"/>
      <c r="IB613" s="390"/>
      <c r="IC613" s="390"/>
      <c r="ID613" s="390"/>
      <c r="IE613" s="390"/>
      <c r="IF613" s="390"/>
      <c r="IG613" s="390"/>
      <c r="IH613" s="390"/>
      <c r="II613" s="390"/>
      <c r="IJ613" s="390"/>
      <c r="IK613" s="390"/>
      <c r="IL613" s="390"/>
      <c r="IM613" s="390"/>
      <c r="IN613" s="390"/>
      <c r="IO613" s="390"/>
      <c r="IP613" s="390"/>
      <c r="IQ613" s="390"/>
      <c r="IR613" s="390"/>
      <c r="IS613" s="390"/>
      <c r="IT613" s="390"/>
      <c r="IU613" s="390"/>
      <c r="IV613" s="390"/>
    </row>
    <row r="614" spans="1:256" x14ac:dyDescent="0.2">
      <c r="A614" s="455"/>
      <c r="B614" s="456"/>
      <c r="C614" s="457"/>
      <c r="D614" s="456"/>
      <c r="E614" s="432">
        <f t="shared" si="47"/>
        <v>0</v>
      </c>
      <c r="F614" s="465"/>
      <c r="G614" s="438">
        <f t="shared" ref="G614:G641" si="49">E614-F614</f>
        <v>0</v>
      </c>
      <c r="H614" s="443"/>
      <c r="I614" s="390"/>
      <c r="J614" s="390"/>
      <c r="K614" s="390"/>
      <c r="L614" s="390"/>
      <c r="M614" s="390"/>
      <c r="N614" s="390"/>
      <c r="O614" s="390"/>
      <c r="P614" s="390"/>
      <c r="Q614" s="390"/>
      <c r="R614" s="390"/>
      <c r="S614" s="390"/>
      <c r="T614" s="390"/>
      <c r="U614" s="390"/>
      <c r="V614" s="390"/>
      <c r="W614" s="390"/>
      <c r="X614" s="390"/>
      <c r="Y614" s="390"/>
      <c r="Z614" s="390"/>
      <c r="AA614" s="390"/>
      <c r="AB614" s="390"/>
      <c r="AC614" s="390"/>
      <c r="AD614" s="390"/>
      <c r="AE614" s="390"/>
      <c r="AF614" s="390"/>
      <c r="AG614" s="390"/>
      <c r="AH614" s="390"/>
      <c r="AI614" s="390"/>
      <c r="AJ614" s="390"/>
      <c r="AK614" s="390"/>
      <c r="AL614" s="390"/>
      <c r="AM614" s="390"/>
      <c r="AN614" s="390"/>
      <c r="AO614" s="390"/>
      <c r="AP614" s="390"/>
      <c r="AQ614" s="390"/>
      <c r="AR614" s="390"/>
      <c r="AS614" s="390"/>
      <c r="AT614" s="390"/>
      <c r="AU614" s="390"/>
      <c r="AV614" s="390"/>
      <c r="AW614" s="390"/>
      <c r="AX614" s="390"/>
      <c r="AY614" s="390"/>
      <c r="AZ614" s="390"/>
      <c r="BA614" s="390"/>
      <c r="BB614" s="390"/>
      <c r="BC614" s="390"/>
      <c r="BD614" s="390"/>
      <c r="BE614" s="390"/>
      <c r="BF614" s="390"/>
      <c r="BG614" s="390"/>
      <c r="BH614" s="390"/>
      <c r="BI614" s="390"/>
      <c r="BJ614" s="390"/>
      <c r="BK614" s="390"/>
      <c r="BL614" s="390"/>
      <c r="BM614" s="390"/>
      <c r="BN614" s="390"/>
      <c r="BO614" s="390"/>
      <c r="BP614" s="390"/>
      <c r="BQ614" s="390"/>
      <c r="BR614" s="390"/>
      <c r="BS614" s="390"/>
      <c r="BT614" s="390"/>
      <c r="BU614" s="390"/>
      <c r="BV614" s="390"/>
      <c r="BW614" s="390"/>
      <c r="BX614" s="390"/>
      <c r="BY614" s="390"/>
      <c r="BZ614" s="390"/>
      <c r="CA614" s="390"/>
      <c r="CB614" s="390"/>
      <c r="CC614" s="390"/>
      <c r="CD614" s="390"/>
      <c r="CE614" s="390"/>
      <c r="CF614" s="390"/>
      <c r="CG614" s="390"/>
      <c r="CH614" s="390"/>
      <c r="CI614" s="390"/>
      <c r="CJ614" s="390"/>
      <c r="CK614" s="390"/>
      <c r="CL614" s="390"/>
      <c r="CM614" s="390"/>
      <c r="CN614" s="390"/>
      <c r="CO614" s="390"/>
      <c r="CP614" s="390"/>
      <c r="CQ614" s="390"/>
      <c r="CR614" s="390"/>
      <c r="CS614" s="390"/>
      <c r="CT614" s="390"/>
      <c r="CU614" s="390"/>
      <c r="CV614" s="390"/>
      <c r="CW614" s="390"/>
      <c r="CX614" s="390"/>
      <c r="CY614" s="390"/>
      <c r="CZ614" s="390"/>
      <c r="DA614" s="390"/>
      <c r="DB614" s="390"/>
      <c r="DC614" s="390"/>
      <c r="DD614" s="390"/>
      <c r="DE614" s="390"/>
      <c r="DF614" s="390"/>
      <c r="DG614" s="390"/>
      <c r="DH614" s="390"/>
      <c r="DI614" s="390"/>
      <c r="DJ614" s="390"/>
      <c r="DK614" s="390"/>
      <c r="DL614" s="390"/>
      <c r="DM614" s="390"/>
      <c r="DN614" s="390"/>
      <c r="DO614" s="390"/>
      <c r="DP614" s="390"/>
      <c r="DQ614" s="390"/>
      <c r="DR614" s="390"/>
      <c r="DS614" s="390"/>
      <c r="DT614" s="390"/>
      <c r="DU614" s="390"/>
      <c r="DV614" s="390"/>
      <c r="DW614" s="390"/>
      <c r="DX614" s="390"/>
      <c r="DY614" s="390"/>
      <c r="DZ614" s="390"/>
      <c r="EA614" s="390"/>
      <c r="EB614" s="390"/>
      <c r="EC614" s="390"/>
      <c r="ED614" s="390"/>
      <c r="EE614" s="390"/>
      <c r="EF614" s="390"/>
      <c r="EG614" s="390"/>
      <c r="EH614" s="390"/>
      <c r="EI614" s="390"/>
      <c r="EJ614" s="390"/>
      <c r="EK614" s="390"/>
      <c r="EL614" s="390"/>
      <c r="EM614" s="390"/>
      <c r="EN614" s="390"/>
      <c r="EO614" s="390"/>
      <c r="EP614" s="390"/>
      <c r="EQ614" s="390"/>
      <c r="ER614" s="390"/>
      <c r="ES614" s="390"/>
      <c r="ET614" s="390"/>
      <c r="EU614" s="390"/>
      <c r="EV614" s="390"/>
      <c r="EW614" s="390"/>
      <c r="EX614" s="390"/>
      <c r="EY614" s="390"/>
      <c r="EZ614" s="390"/>
      <c r="FA614" s="390"/>
      <c r="FB614" s="390"/>
      <c r="FC614" s="390"/>
      <c r="FD614" s="390"/>
      <c r="FE614" s="390"/>
      <c r="FF614" s="390"/>
      <c r="FG614" s="390"/>
      <c r="FH614" s="390"/>
      <c r="FI614" s="390"/>
      <c r="FJ614" s="390"/>
      <c r="FK614" s="390"/>
      <c r="FL614" s="390"/>
      <c r="FM614" s="390"/>
      <c r="FN614" s="390"/>
      <c r="FO614" s="390"/>
      <c r="FP614" s="390"/>
      <c r="FQ614" s="390"/>
      <c r="FR614" s="390"/>
      <c r="FS614" s="390"/>
      <c r="FT614" s="390"/>
      <c r="FU614" s="390"/>
      <c r="FV614" s="390"/>
      <c r="FW614" s="390"/>
      <c r="FX614" s="390"/>
      <c r="FY614" s="390"/>
      <c r="FZ614" s="390"/>
      <c r="GA614" s="390"/>
      <c r="GB614" s="390"/>
      <c r="GC614" s="390"/>
      <c r="GD614" s="390"/>
      <c r="GE614" s="390"/>
      <c r="GF614" s="390"/>
      <c r="GG614" s="390"/>
      <c r="GH614" s="390"/>
      <c r="GI614" s="390"/>
      <c r="GJ614" s="390"/>
      <c r="GK614" s="390"/>
      <c r="GL614" s="390"/>
      <c r="GM614" s="390"/>
      <c r="GN614" s="390"/>
      <c r="GO614" s="390"/>
      <c r="GP614" s="390"/>
      <c r="GQ614" s="390"/>
      <c r="GR614" s="390"/>
      <c r="GS614" s="390"/>
      <c r="GT614" s="390"/>
      <c r="GU614" s="390"/>
      <c r="GV614" s="390"/>
      <c r="GW614" s="390"/>
      <c r="GX614" s="390"/>
      <c r="GY614" s="390"/>
      <c r="GZ614" s="390"/>
      <c r="HA614" s="390"/>
      <c r="HB614" s="390"/>
      <c r="HC614" s="390"/>
      <c r="HD614" s="390"/>
      <c r="HE614" s="390"/>
      <c r="HF614" s="390"/>
      <c r="HG614" s="390"/>
      <c r="HH614" s="390"/>
      <c r="HI614" s="390"/>
      <c r="HJ614" s="390"/>
      <c r="HK614" s="390"/>
      <c r="HL614" s="390"/>
      <c r="HM614" s="390"/>
      <c r="HN614" s="390"/>
      <c r="HO614" s="390"/>
      <c r="HP614" s="390"/>
      <c r="HQ614" s="390"/>
      <c r="HR614" s="390"/>
      <c r="HS614" s="390"/>
      <c r="HT614" s="390"/>
      <c r="HU614" s="390"/>
      <c r="HV614" s="390"/>
      <c r="HW614" s="390"/>
      <c r="HX614" s="390"/>
      <c r="HY614" s="390"/>
      <c r="HZ614" s="390"/>
      <c r="IA614" s="390"/>
      <c r="IB614" s="390"/>
      <c r="IC614" s="390"/>
      <c r="ID614" s="390"/>
      <c r="IE614" s="390"/>
      <c r="IF614" s="390"/>
      <c r="IG614" s="390"/>
      <c r="IH614" s="390"/>
      <c r="II614" s="390"/>
      <c r="IJ614" s="390"/>
      <c r="IK614" s="390"/>
      <c r="IL614" s="390"/>
      <c r="IM614" s="390"/>
      <c r="IN614" s="390"/>
      <c r="IO614" s="390"/>
      <c r="IP614" s="390"/>
      <c r="IQ614" s="390"/>
      <c r="IR614" s="390"/>
      <c r="IS614" s="390"/>
      <c r="IT614" s="390"/>
      <c r="IU614" s="390"/>
      <c r="IV614" s="390"/>
    </row>
    <row r="615" spans="1:256" x14ac:dyDescent="0.2">
      <c r="A615" s="458"/>
      <c r="B615" s="403"/>
      <c r="C615" s="404"/>
      <c r="D615" s="403"/>
      <c r="E615" s="433">
        <f t="shared" si="47"/>
        <v>0</v>
      </c>
      <c r="F615" s="466"/>
      <c r="G615" s="439">
        <f t="shared" si="49"/>
        <v>0</v>
      </c>
      <c r="H615" s="454"/>
      <c r="I615" s="390"/>
      <c r="J615" s="390"/>
      <c r="K615" s="390"/>
      <c r="L615" s="390"/>
      <c r="M615" s="390"/>
      <c r="N615" s="390"/>
      <c r="O615" s="390"/>
      <c r="P615" s="390"/>
      <c r="Q615" s="390"/>
      <c r="R615" s="390"/>
      <c r="S615" s="390"/>
      <c r="T615" s="390"/>
      <c r="U615" s="390"/>
      <c r="V615" s="390"/>
      <c r="W615" s="390"/>
      <c r="X615" s="390"/>
      <c r="Y615" s="390"/>
      <c r="Z615" s="390"/>
      <c r="AA615" s="390"/>
      <c r="AB615" s="390"/>
      <c r="AC615" s="390"/>
      <c r="AD615" s="390"/>
      <c r="AE615" s="390"/>
      <c r="AF615" s="390"/>
      <c r="AG615" s="390"/>
      <c r="AH615" s="390"/>
      <c r="AI615" s="390"/>
      <c r="AJ615" s="390"/>
      <c r="AK615" s="390"/>
      <c r="AL615" s="390"/>
      <c r="AM615" s="390"/>
      <c r="AN615" s="390"/>
      <c r="AO615" s="390"/>
      <c r="AP615" s="390"/>
      <c r="AQ615" s="390"/>
      <c r="AR615" s="390"/>
      <c r="AS615" s="390"/>
      <c r="AT615" s="390"/>
      <c r="AU615" s="390"/>
      <c r="AV615" s="390"/>
      <c r="AW615" s="390"/>
      <c r="AX615" s="390"/>
      <c r="AY615" s="390"/>
      <c r="AZ615" s="390"/>
      <c r="BA615" s="390"/>
      <c r="BB615" s="390"/>
      <c r="BC615" s="390"/>
      <c r="BD615" s="390"/>
      <c r="BE615" s="390"/>
      <c r="BF615" s="390"/>
      <c r="BG615" s="390"/>
      <c r="BH615" s="390"/>
      <c r="BI615" s="390"/>
      <c r="BJ615" s="390"/>
      <c r="BK615" s="390"/>
      <c r="BL615" s="390"/>
      <c r="BM615" s="390"/>
      <c r="BN615" s="390"/>
      <c r="BO615" s="390"/>
      <c r="BP615" s="390"/>
      <c r="BQ615" s="390"/>
      <c r="BR615" s="390"/>
      <c r="BS615" s="390"/>
      <c r="BT615" s="390"/>
      <c r="BU615" s="390"/>
      <c r="BV615" s="390"/>
      <c r="BW615" s="390"/>
      <c r="BX615" s="390"/>
      <c r="BY615" s="390"/>
      <c r="BZ615" s="390"/>
      <c r="CA615" s="390"/>
      <c r="CB615" s="390"/>
      <c r="CC615" s="390"/>
      <c r="CD615" s="390"/>
      <c r="CE615" s="390"/>
      <c r="CF615" s="390"/>
      <c r="CG615" s="390"/>
      <c r="CH615" s="390"/>
      <c r="CI615" s="390"/>
      <c r="CJ615" s="390"/>
      <c r="CK615" s="390"/>
      <c r="CL615" s="390"/>
      <c r="CM615" s="390"/>
      <c r="CN615" s="390"/>
      <c r="CO615" s="390"/>
      <c r="CP615" s="390"/>
      <c r="CQ615" s="390"/>
      <c r="CR615" s="390"/>
      <c r="CS615" s="390"/>
      <c r="CT615" s="390"/>
      <c r="CU615" s="390"/>
      <c r="CV615" s="390"/>
      <c r="CW615" s="390"/>
      <c r="CX615" s="390"/>
      <c r="CY615" s="390"/>
      <c r="CZ615" s="390"/>
      <c r="DA615" s="390"/>
      <c r="DB615" s="390"/>
      <c r="DC615" s="390"/>
      <c r="DD615" s="390"/>
      <c r="DE615" s="390"/>
      <c r="DF615" s="390"/>
      <c r="DG615" s="390"/>
      <c r="DH615" s="390"/>
      <c r="DI615" s="390"/>
      <c r="DJ615" s="390"/>
      <c r="DK615" s="390"/>
      <c r="DL615" s="390"/>
      <c r="DM615" s="390"/>
      <c r="DN615" s="390"/>
      <c r="DO615" s="390"/>
      <c r="DP615" s="390"/>
      <c r="DQ615" s="390"/>
      <c r="DR615" s="390"/>
      <c r="DS615" s="390"/>
      <c r="DT615" s="390"/>
      <c r="DU615" s="390"/>
      <c r="DV615" s="390"/>
      <c r="DW615" s="390"/>
      <c r="DX615" s="390"/>
      <c r="DY615" s="390"/>
      <c r="DZ615" s="390"/>
      <c r="EA615" s="390"/>
      <c r="EB615" s="390"/>
      <c r="EC615" s="390"/>
      <c r="ED615" s="390"/>
      <c r="EE615" s="390"/>
      <c r="EF615" s="390"/>
      <c r="EG615" s="390"/>
      <c r="EH615" s="390"/>
      <c r="EI615" s="390"/>
      <c r="EJ615" s="390"/>
      <c r="EK615" s="390"/>
      <c r="EL615" s="390"/>
      <c r="EM615" s="390"/>
      <c r="EN615" s="390"/>
      <c r="EO615" s="390"/>
      <c r="EP615" s="390"/>
      <c r="EQ615" s="390"/>
      <c r="ER615" s="390"/>
      <c r="ES615" s="390"/>
      <c r="ET615" s="390"/>
      <c r="EU615" s="390"/>
      <c r="EV615" s="390"/>
      <c r="EW615" s="390"/>
      <c r="EX615" s="390"/>
      <c r="EY615" s="390"/>
      <c r="EZ615" s="390"/>
      <c r="FA615" s="390"/>
      <c r="FB615" s="390"/>
      <c r="FC615" s="390"/>
      <c r="FD615" s="390"/>
      <c r="FE615" s="390"/>
      <c r="FF615" s="390"/>
      <c r="FG615" s="390"/>
      <c r="FH615" s="390"/>
      <c r="FI615" s="390"/>
      <c r="FJ615" s="390"/>
      <c r="FK615" s="390"/>
      <c r="FL615" s="390"/>
      <c r="FM615" s="390"/>
      <c r="FN615" s="390"/>
      <c r="FO615" s="390"/>
      <c r="FP615" s="390"/>
      <c r="FQ615" s="390"/>
      <c r="FR615" s="390"/>
      <c r="FS615" s="390"/>
      <c r="FT615" s="390"/>
      <c r="FU615" s="390"/>
      <c r="FV615" s="390"/>
      <c r="FW615" s="390"/>
      <c r="FX615" s="390"/>
      <c r="FY615" s="390"/>
      <c r="FZ615" s="390"/>
      <c r="GA615" s="390"/>
      <c r="GB615" s="390"/>
      <c r="GC615" s="390"/>
      <c r="GD615" s="390"/>
      <c r="GE615" s="390"/>
      <c r="GF615" s="390"/>
      <c r="GG615" s="390"/>
      <c r="GH615" s="390"/>
      <c r="GI615" s="390"/>
      <c r="GJ615" s="390"/>
      <c r="GK615" s="390"/>
      <c r="GL615" s="390"/>
      <c r="GM615" s="390"/>
      <c r="GN615" s="390"/>
      <c r="GO615" s="390"/>
      <c r="GP615" s="390"/>
      <c r="GQ615" s="390"/>
      <c r="GR615" s="390"/>
      <c r="GS615" s="390"/>
      <c r="GT615" s="390"/>
      <c r="GU615" s="390"/>
      <c r="GV615" s="390"/>
      <c r="GW615" s="390"/>
      <c r="GX615" s="390"/>
      <c r="GY615" s="390"/>
      <c r="GZ615" s="390"/>
      <c r="HA615" s="390"/>
      <c r="HB615" s="390"/>
      <c r="HC615" s="390"/>
      <c r="HD615" s="390"/>
      <c r="HE615" s="390"/>
      <c r="HF615" s="390"/>
      <c r="HG615" s="390"/>
      <c r="HH615" s="390"/>
      <c r="HI615" s="390"/>
      <c r="HJ615" s="390"/>
      <c r="HK615" s="390"/>
      <c r="HL615" s="390"/>
      <c r="HM615" s="390"/>
      <c r="HN615" s="390"/>
      <c r="HO615" s="390"/>
      <c r="HP615" s="390"/>
      <c r="HQ615" s="390"/>
      <c r="HR615" s="390"/>
      <c r="HS615" s="390"/>
      <c r="HT615" s="390"/>
      <c r="HU615" s="390"/>
      <c r="HV615" s="390"/>
      <c r="HW615" s="390"/>
      <c r="HX615" s="390"/>
      <c r="HY615" s="390"/>
      <c r="HZ615" s="390"/>
      <c r="IA615" s="390"/>
      <c r="IB615" s="390"/>
      <c r="IC615" s="390"/>
      <c r="ID615" s="390"/>
      <c r="IE615" s="390"/>
      <c r="IF615" s="390"/>
      <c r="IG615" s="390"/>
      <c r="IH615" s="390"/>
      <c r="II615" s="390"/>
      <c r="IJ615" s="390"/>
      <c r="IK615" s="390"/>
      <c r="IL615" s="390"/>
      <c r="IM615" s="390"/>
      <c r="IN615" s="390"/>
      <c r="IO615" s="390"/>
      <c r="IP615" s="390"/>
      <c r="IQ615" s="390"/>
      <c r="IR615" s="390"/>
      <c r="IS615" s="390"/>
      <c r="IT615" s="390"/>
      <c r="IU615" s="390"/>
      <c r="IV615" s="390"/>
    </row>
    <row r="616" spans="1:256" x14ac:dyDescent="0.2">
      <c r="A616" s="458"/>
      <c r="B616" s="403"/>
      <c r="C616" s="404"/>
      <c r="D616" s="403"/>
      <c r="E616" s="433">
        <f t="shared" si="47"/>
        <v>0</v>
      </c>
      <c r="F616" s="466"/>
      <c r="G616" s="439">
        <f t="shared" si="49"/>
        <v>0</v>
      </c>
      <c r="H616" s="454"/>
      <c r="I616" s="390"/>
      <c r="J616" s="390"/>
      <c r="K616" s="390"/>
      <c r="L616" s="390"/>
      <c r="M616" s="390"/>
      <c r="N616" s="390"/>
      <c r="O616" s="390"/>
      <c r="P616" s="390"/>
      <c r="Q616" s="390"/>
      <c r="R616" s="390"/>
      <c r="S616" s="390"/>
      <c r="T616" s="390"/>
      <c r="U616" s="390"/>
      <c r="V616" s="390"/>
      <c r="W616" s="390"/>
      <c r="X616" s="390"/>
      <c r="Y616" s="390"/>
      <c r="Z616" s="390"/>
      <c r="AA616" s="390"/>
      <c r="AB616" s="390"/>
      <c r="AC616" s="390"/>
      <c r="AD616" s="390"/>
      <c r="AE616" s="390"/>
      <c r="AF616" s="390"/>
      <c r="AG616" s="390"/>
      <c r="AH616" s="390"/>
      <c r="AI616" s="390"/>
      <c r="AJ616" s="390"/>
      <c r="AK616" s="390"/>
      <c r="AL616" s="390"/>
      <c r="AM616" s="390"/>
      <c r="AN616" s="390"/>
      <c r="AO616" s="390"/>
      <c r="AP616" s="390"/>
      <c r="AQ616" s="390"/>
      <c r="AR616" s="390"/>
      <c r="AS616" s="390"/>
      <c r="AT616" s="390"/>
      <c r="AU616" s="390"/>
      <c r="AV616" s="390"/>
      <c r="AW616" s="390"/>
      <c r="AX616" s="390"/>
      <c r="AY616" s="390"/>
      <c r="AZ616" s="390"/>
      <c r="BA616" s="390"/>
      <c r="BB616" s="390"/>
      <c r="BC616" s="390"/>
      <c r="BD616" s="390"/>
      <c r="BE616" s="390"/>
      <c r="BF616" s="390"/>
      <c r="BG616" s="390"/>
      <c r="BH616" s="390"/>
      <c r="BI616" s="390"/>
      <c r="BJ616" s="390"/>
      <c r="BK616" s="390"/>
      <c r="BL616" s="390"/>
      <c r="BM616" s="390"/>
      <c r="BN616" s="390"/>
      <c r="BO616" s="390"/>
      <c r="BP616" s="390"/>
      <c r="BQ616" s="390"/>
      <c r="BR616" s="390"/>
      <c r="BS616" s="390"/>
      <c r="BT616" s="390"/>
      <c r="BU616" s="390"/>
      <c r="BV616" s="390"/>
      <c r="BW616" s="390"/>
      <c r="BX616" s="390"/>
      <c r="BY616" s="390"/>
      <c r="BZ616" s="390"/>
      <c r="CA616" s="390"/>
      <c r="CB616" s="390"/>
      <c r="CC616" s="390"/>
      <c r="CD616" s="390"/>
      <c r="CE616" s="390"/>
      <c r="CF616" s="390"/>
      <c r="CG616" s="390"/>
      <c r="CH616" s="390"/>
      <c r="CI616" s="390"/>
      <c r="CJ616" s="390"/>
      <c r="CK616" s="390"/>
      <c r="CL616" s="390"/>
      <c r="CM616" s="390"/>
      <c r="CN616" s="390"/>
      <c r="CO616" s="390"/>
      <c r="CP616" s="390"/>
      <c r="CQ616" s="390"/>
      <c r="CR616" s="390"/>
      <c r="CS616" s="390"/>
      <c r="CT616" s="390"/>
      <c r="CU616" s="390"/>
      <c r="CV616" s="390"/>
      <c r="CW616" s="390"/>
      <c r="CX616" s="390"/>
      <c r="CY616" s="390"/>
      <c r="CZ616" s="390"/>
      <c r="DA616" s="390"/>
      <c r="DB616" s="390"/>
      <c r="DC616" s="390"/>
      <c r="DD616" s="390"/>
      <c r="DE616" s="390"/>
      <c r="DF616" s="390"/>
      <c r="DG616" s="390"/>
      <c r="DH616" s="390"/>
      <c r="DI616" s="390"/>
      <c r="DJ616" s="390"/>
      <c r="DK616" s="390"/>
      <c r="DL616" s="390"/>
      <c r="DM616" s="390"/>
      <c r="DN616" s="390"/>
      <c r="DO616" s="390"/>
      <c r="DP616" s="390"/>
      <c r="DQ616" s="390"/>
      <c r="DR616" s="390"/>
      <c r="DS616" s="390"/>
      <c r="DT616" s="390"/>
      <c r="DU616" s="390"/>
      <c r="DV616" s="390"/>
      <c r="DW616" s="390"/>
      <c r="DX616" s="390"/>
      <c r="DY616" s="390"/>
      <c r="DZ616" s="390"/>
      <c r="EA616" s="390"/>
      <c r="EB616" s="390"/>
      <c r="EC616" s="390"/>
      <c r="ED616" s="390"/>
      <c r="EE616" s="390"/>
      <c r="EF616" s="390"/>
      <c r="EG616" s="390"/>
      <c r="EH616" s="390"/>
      <c r="EI616" s="390"/>
      <c r="EJ616" s="390"/>
      <c r="EK616" s="390"/>
      <c r="EL616" s="390"/>
      <c r="EM616" s="390"/>
      <c r="EN616" s="390"/>
      <c r="EO616" s="390"/>
      <c r="EP616" s="390"/>
      <c r="EQ616" s="390"/>
      <c r="ER616" s="390"/>
      <c r="ES616" s="390"/>
      <c r="ET616" s="390"/>
      <c r="EU616" s="390"/>
      <c r="EV616" s="390"/>
      <c r="EW616" s="390"/>
      <c r="EX616" s="390"/>
      <c r="EY616" s="390"/>
      <c r="EZ616" s="390"/>
      <c r="FA616" s="390"/>
      <c r="FB616" s="390"/>
      <c r="FC616" s="390"/>
      <c r="FD616" s="390"/>
      <c r="FE616" s="390"/>
      <c r="FF616" s="390"/>
      <c r="FG616" s="390"/>
      <c r="FH616" s="390"/>
      <c r="FI616" s="390"/>
      <c r="FJ616" s="390"/>
      <c r="FK616" s="390"/>
      <c r="FL616" s="390"/>
      <c r="FM616" s="390"/>
      <c r="FN616" s="390"/>
      <c r="FO616" s="390"/>
      <c r="FP616" s="390"/>
      <c r="FQ616" s="390"/>
      <c r="FR616" s="390"/>
      <c r="FS616" s="390"/>
      <c r="FT616" s="390"/>
      <c r="FU616" s="390"/>
      <c r="FV616" s="390"/>
      <c r="FW616" s="390"/>
      <c r="FX616" s="390"/>
      <c r="FY616" s="390"/>
      <c r="FZ616" s="390"/>
      <c r="GA616" s="390"/>
      <c r="GB616" s="390"/>
      <c r="GC616" s="390"/>
      <c r="GD616" s="390"/>
      <c r="GE616" s="390"/>
      <c r="GF616" s="390"/>
      <c r="GG616" s="390"/>
      <c r="GH616" s="390"/>
      <c r="GI616" s="390"/>
      <c r="GJ616" s="390"/>
      <c r="GK616" s="390"/>
      <c r="GL616" s="390"/>
      <c r="GM616" s="390"/>
      <c r="GN616" s="390"/>
      <c r="GO616" s="390"/>
      <c r="GP616" s="390"/>
      <c r="GQ616" s="390"/>
      <c r="GR616" s="390"/>
      <c r="GS616" s="390"/>
      <c r="GT616" s="390"/>
      <c r="GU616" s="390"/>
      <c r="GV616" s="390"/>
      <c r="GW616" s="390"/>
      <c r="GX616" s="390"/>
      <c r="GY616" s="390"/>
      <c r="GZ616" s="390"/>
      <c r="HA616" s="390"/>
      <c r="HB616" s="390"/>
      <c r="HC616" s="390"/>
      <c r="HD616" s="390"/>
      <c r="HE616" s="390"/>
      <c r="HF616" s="390"/>
      <c r="HG616" s="390"/>
      <c r="HH616" s="390"/>
      <c r="HI616" s="390"/>
      <c r="HJ616" s="390"/>
      <c r="HK616" s="390"/>
      <c r="HL616" s="390"/>
      <c r="HM616" s="390"/>
      <c r="HN616" s="390"/>
      <c r="HO616" s="390"/>
      <c r="HP616" s="390"/>
      <c r="HQ616" s="390"/>
      <c r="HR616" s="390"/>
      <c r="HS616" s="390"/>
      <c r="HT616" s="390"/>
      <c r="HU616" s="390"/>
      <c r="HV616" s="390"/>
      <c r="HW616" s="390"/>
      <c r="HX616" s="390"/>
      <c r="HY616" s="390"/>
      <c r="HZ616" s="390"/>
      <c r="IA616" s="390"/>
      <c r="IB616" s="390"/>
      <c r="IC616" s="390"/>
      <c r="ID616" s="390"/>
      <c r="IE616" s="390"/>
      <c r="IF616" s="390"/>
      <c r="IG616" s="390"/>
      <c r="IH616" s="390"/>
      <c r="II616" s="390"/>
      <c r="IJ616" s="390"/>
      <c r="IK616" s="390"/>
      <c r="IL616" s="390"/>
      <c r="IM616" s="390"/>
      <c r="IN616" s="390"/>
      <c r="IO616" s="390"/>
      <c r="IP616" s="390"/>
      <c r="IQ616" s="390"/>
      <c r="IR616" s="390"/>
      <c r="IS616" s="390"/>
      <c r="IT616" s="390"/>
      <c r="IU616" s="390"/>
      <c r="IV616" s="390"/>
    </row>
    <row r="617" spans="1:256" x14ac:dyDescent="0.2">
      <c r="A617" s="458"/>
      <c r="B617" s="403"/>
      <c r="C617" s="404"/>
      <c r="D617" s="403"/>
      <c r="E617" s="433">
        <f t="shared" si="47"/>
        <v>0</v>
      </c>
      <c r="F617" s="466"/>
      <c r="G617" s="439">
        <f t="shared" si="49"/>
        <v>0</v>
      </c>
      <c r="H617" s="454"/>
      <c r="I617" s="390"/>
      <c r="J617" s="390"/>
      <c r="K617" s="390"/>
      <c r="L617" s="390"/>
      <c r="M617" s="390"/>
      <c r="N617" s="390"/>
      <c r="O617" s="390"/>
      <c r="P617" s="390"/>
      <c r="Q617" s="390"/>
      <c r="R617" s="390"/>
      <c r="S617" s="390"/>
      <c r="T617" s="390"/>
      <c r="U617" s="390"/>
      <c r="V617" s="390"/>
      <c r="W617" s="390"/>
      <c r="X617" s="390"/>
      <c r="Y617" s="390"/>
      <c r="Z617" s="390"/>
      <c r="AA617" s="390"/>
      <c r="AB617" s="390"/>
      <c r="AC617" s="390"/>
      <c r="AD617" s="390"/>
      <c r="AE617" s="390"/>
      <c r="AF617" s="390"/>
      <c r="AG617" s="390"/>
      <c r="AH617" s="390"/>
      <c r="AI617" s="390"/>
      <c r="AJ617" s="390"/>
      <c r="AK617" s="390"/>
      <c r="AL617" s="390"/>
      <c r="AM617" s="390"/>
      <c r="AN617" s="390"/>
      <c r="AO617" s="390"/>
      <c r="AP617" s="390"/>
      <c r="AQ617" s="390"/>
      <c r="AR617" s="390"/>
      <c r="AS617" s="390"/>
      <c r="AT617" s="390"/>
      <c r="AU617" s="390"/>
      <c r="AV617" s="390"/>
      <c r="AW617" s="390"/>
      <c r="AX617" s="390"/>
      <c r="AY617" s="390"/>
      <c r="AZ617" s="390"/>
      <c r="BA617" s="390"/>
      <c r="BB617" s="390"/>
      <c r="BC617" s="390"/>
      <c r="BD617" s="390"/>
      <c r="BE617" s="390"/>
      <c r="BF617" s="390"/>
      <c r="BG617" s="390"/>
      <c r="BH617" s="390"/>
      <c r="BI617" s="390"/>
      <c r="BJ617" s="390"/>
      <c r="BK617" s="390"/>
      <c r="BL617" s="390"/>
      <c r="BM617" s="390"/>
      <c r="BN617" s="390"/>
      <c r="BO617" s="390"/>
      <c r="BP617" s="390"/>
      <c r="BQ617" s="390"/>
      <c r="BR617" s="390"/>
      <c r="BS617" s="390"/>
      <c r="BT617" s="390"/>
      <c r="BU617" s="390"/>
      <c r="BV617" s="390"/>
      <c r="BW617" s="390"/>
      <c r="BX617" s="390"/>
      <c r="BY617" s="390"/>
      <c r="BZ617" s="390"/>
      <c r="CA617" s="390"/>
      <c r="CB617" s="390"/>
      <c r="CC617" s="390"/>
      <c r="CD617" s="390"/>
      <c r="CE617" s="390"/>
      <c r="CF617" s="390"/>
      <c r="CG617" s="390"/>
      <c r="CH617" s="390"/>
      <c r="CI617" s="390"/>
      <c r="CJ617" s="390"/>
      <c r="CK617" s="390"/>
      <c r="CL617" s="390"/>
      <c r="CM617" s="390"/>
      <c r="CN617" s="390"/>
      <c r="CO617" s="390"/>
      <c r="CP617" s="390"/>
      <c r="CQ617" s="390"/>
      <c r="CR617" s="390"/>
      <c r="CS617" s="390"/>
      <c r="CT617" s="390"/>
      <c r="CU617" s="390"/>
      <c r="CV617" s="390"/>
      <c r="CW617" s="390"/>
      <c r="CX617" s="390"/>
      <c r="CY617" s="390"/>
      <c r="CZ617" s="390"/>
      <c r="DA617" s="390"/>
      <c r="DB617" s="390"/>
      <c r="DC617" s="390"/>
      <c r="DD617" s="390"/>
      <c r="DE617" s="390"/>
      <c r="DF617" s="390"/>
      <c r="DG617" s="390"/>
      <c r="DH617" s="390"/>
      <c r="DI617" s="390"/>
      <c r="DJ617" s="390"/>
      <c r="DK617" s="390"/>
      <c r="DL617" s="390"/>
      <c r="DM617" s="390"/>
      <c r="DN617" s="390"/>
      <c r="DO617" s="390"/>
      <c r="DP617" s="390"/>
      <c r="DQ617" s="390"/>
      <c r="DR617" s="390"/>
      <c r="DS617" s="390"/>
      <c r="DT617" s="390"/>
      <c r="DU617" s="390"/>
      <c r="DV617" s="390"/>
      <c r="DW617" s="390"/>
      <c r="DX617" s="390"/>
      <c r="DY617" s="390"/>
      <c r="DZ617" s="390"/>
      <c r="EA617" s="390"/>
      <c r="EB617" s="390"/>
      <c r="EC617" s="390"/>
      <c r="ED617" s="390"/>
      <c r="EE617" s="390"/>
      <c r="EF617" s="390"/>
      <c r="EG617" s="390"/>
      <c r="EH617" s="390"/>
      <c r="EI617" s="390"/>
      <c r="EJ617" s="390"/>
      <c r="EK617" s="390"/>
      <c r="EL617" s="390"/>
      <c r="EM617" s="390"/>
      <c r="EN617" s="390"/>
      <c r="EO617" s="390"/>
      <c r="EP617" s="390"/>
      <c r="EQ617" s="390"/>
      <c r="ER617" s="390"/>
      <c r="ES617" s="390"/>
      <c r="ET617" s="390"/>
      <c r="EU617" s="390"/>
      <c r="EV617" s="390"/>
      <c r="EW617" s="390"/>
      <c r="EX617" s="390"/>
      <c r="EY617" s="390"/>
      <c r="EZ617" s="390"/>
      <c r="FA617" s="390"/>
      <c r="FB617" s="390"/>
      <c r="FC617" s="390"/>
      <c r="FD617" s="390"/>
      <c r="FE617" s="390"/>
      <c r="FF617" s="390"/>
      <c r="FG617" s="390"/>
      <c r="FH617" s="390"/>
      <c r="FI617" s="390"/>
      <c r="FJ617" s="390"/>
      <c r="FK617" s="390"/>
      <c r="FL617" s="390"/>
      <c r="FM617" s="390"/>
      <c r="FN617" s="390"/>
      <c r="FO617" s="390"/>
      <c r="FP617" s="390"/>
      <c r="FQ617" s="390"/>
      <c r="FR617" s="390"/>
      <c r="FS617" s="390"/>
      <c r="FT617" s="390"/>
      <c r="FU617" s="390"/>
      <c r="FV617" s="390"/>
      <c r="FW617" s="390"/>
      <c r="FX617" s="390"/>
      <c r="FY617" s="390"/>
      <c r="FZ617" s="390"/>
      <c r="GA617" s="390"/>
      <c r="GB617" s="390"/>
      <c r="GC617" s="390"/>
      <c r="GD617" s="390"/>
      <c r="GE617" s="390"/>
      <c r="GF617" s="390"/>
      <c r="GG617" s="390"/>
      <c r="GH617" s="390"/>
      <c r="GI617" s="390"/>
      <c r="GJ617" s="390"/>
      <c r="GK617" s="390"/>
      <c r="GL617" s="390"/>
      <c r="GM617" s="390"/>
      <c r="GN617" s="390"/>
      <c r="GO617" s="390"/>
      <c r="GP617" s="390"/>
      <c r="GQ617" s="390"/>
      <c r="GR617" s="390"/>
      <c r="GS617" s="390"/>
      <c r="GT617" s="390"/>
      <c r="GU617" s="390"/>
      <c r="GV617" s="390"/>
      <c r="GW617" s="390"/>
      <c r="GX617" s="390"/>
      <c r="GY617" s="390"/>
      <c r="GZ617" s="390"/>
      <c r="HA617" s="390"/>
      <c r="HB617" s="390"/>
      <c r="HC617" s="390"/>
      <c r="HD617" s="390"/>
      <c r="HE617" s="390"/>
      <c r="HF617" s="390"/>
      <c r="HG617" s="390"/>
      <c r="HH617" s="390"/>
      <c r="HI617" s="390"/>
      <c r="HJ617" s="390"/>
      <c r="HK617" s="390"/>
      <c r="HL617" s="390"/>
      <c r="HM617" s="390"/>
      <c r="HN617" s="390"/>
      <c r="HO617" s="390"/>
      <c r="HP617" s="390"/>
      <c r="HQ617" s="390"/>
      <c r="HR617" s="390"/>
      <c r="HS617" s="390"/>
      <c r="HT617" s="390"/>
      <c r="HU617" s="390"/>
      <c r="HV617" s="390"/>
      <c r="HW617" s="390"/>
      <c r="HX617" s="390"/>
      <c r="HY617" s="390"/>
      <c r="HZ617" s="390"/>
      <c r="IA617" s="390"/>
      <c r="IB617" s="390"/>
      <c r="IC617" s="390"/>
      <c r="ID617" s="390"/>
      <c r="IE617" s="390"/>
      <c r="IF617" s="390"/>
      <c r="IG617" s="390"/>
      <c r="IH617" s="390"/>
      <c r="II617" s="390"/>
      <c r="IJ617" s="390"/>
      <c r="IK617" s="390"/>
      <c r="IL617" s="390"/>
      <c r="IM617" s="390"/>
      <c r="IN617" s="390"/>
      <c r="IO617" s="390"/>
      <c r="IP617" s="390"/>
      <c r="IQ617" s="390"/>
      <c r="IR617" s="390"/>
      <c r="IS617" s="390"/>
      <c r="IT617" s="390"/>
      <c r="IU617" s="390"/>
      <c r="IV617" s="390"/>
    </row>
    <row r="618" spans="1:256" x14ac:dyDescent="0.2">
      <c r="A618" s="458"/>
      <c r="B618" s="403"/>
      <c r="C618" s="404"/>
      <c r="D618" s="403"/>
      <c r="E618" s="433">
        <f t="shared" si="47"/>
        <v>0</v>
      </c>
      <c r="F618" s="466"/>
      <c r="G618" s="439">
        <f t="shared" si="49"/>
        <v>0</v>
      </c>
      <c r="H618" s="454"/>
      <c r="I618" s="390"/>
      <c r="J618" s="390"/>
      <c r="K618" s="390"/>
      <c r="L618" s="390"/>
      <c r="M618" s="390"/>
      <c r="N618" s="390"/>
      <c r="O618" s="390"/>
      <c r="P618" s="390"/>
      <c r="Q618" s="390"/>
      <c r="R618" s="390"/>
      <c r="S618" s="390"/>
      <c r="T618" s="390"/>
      <c r="U618" s="390"/>
      <c r="V618" s="390"/>
      <c r="W618" s="390"/>
      <c r="X618" s="390"/>
      <c r="Y618" s="390"/>
      <c r="Z618" s="390"/>
      <c r="AA618" s="390"/>
      <c r="AB618" s="390"/>
      <c r="AC618" s="390"/>
      <c r="AD618" s="390"/>
      <c r="AE618" s="390"/>
      <c r="AF618" s="390"/>
      <c r="AG618" s="390"/>
      <c r="AH618" s="390"/>
      <c r="AI618" s="390"/>
      <c r="AJ618" s="390"/>
      <c r="AK618" s="390"/>
      <c r="AL618" s="390"/>
      <c r="AM618" s="390"/>
      <c r="AN618" s="390"/>
      <c r="AO618" s="390"/>
      <c r="AP618" s="390"/>
      <c r="AQ618" s="390"/>
      <c r="AR618" s="390"/>
      <c r="AS618" s="390"/>
      <c r="AT618" s="390"/>
      <c r="AU618" s="390"/>
      <c r="AV618" s="390"/>
      <c r="AW618" s="390"/>
      <c r="AX618" s="390"/>
      <c r="AY618" s="390"/>
      <c r="AZ618" s="390"/>
      <c r="BA618" s="390"/>
      <c r="BB618" s="390"/>
      <c r="BC618" s="390"/>
      <c r="BD618" s="390"/>
      <c r="BE618" s="390"/>
      <c r="BF618" s="390"/>
      <c r="BG618" s="390"/>
      <c r="BH618" s="390"/>
      <c r="BI618" s="390"/>
      <c r="BJ618" s="390"/>
      <c r="BK618" s="390"/>
      <c r="BL618" s="390"/>
      <c r="BM618" s="390"/>
      <c r="BN618" s="390"/>
      <c r="BO618" s="390"/>
      <c r="BP618" s="390"/>
      <c r="BQ618" s="390"/>
      <c r="BR618" s="390"/>
      <c r="BS618" s="390"/>
      <c r="BT618" s="390"/>
      <c r="BU618" s="390"/>
      <c r="BV618" s="390"/>
      <c r="BW618" s="390"/>
      <c r="BX618" s="390"/>
      <c r="BY618" s="390"/>
      <c r="BZ618" s="390"/>
      <c r="CA618" s="390"/>
      <c r="CB618" s="390"/>
      <c r="CC618" s="390"/>
      <c r="CD618" s="390"/>
      <c r="CE618" s="390"/>
      <c r="CF618" s="390"/>
      <c r="CG618" s="390"/>
      <c r="CH618" s="390"/>
      <c r="CI618" s="390"/>
      <c r="CJ618" s="390"/>
      <c r="CK618" s="390"/>
      <c r="CL618" s="390"/>
      <c r="CM618" s="390"/>
      <c r="CN618" s="390"/>
      <c r="CO618" s="390"/>
      <c r="CP618" s="390"/>
      <c r="CQ618" s="390"/>
      <c r="CR618" s="390"/>
      <c r="CS618" s="390"/>
      <c r="CT618" s="390"/>
      <c r="CU618" s="390"/>
      <c r="CV618" s="390"/>
      <c r="CW618" s="390"/>
      <c r="CX618" s="390"/>
      <c r="CY618" s="390"/>
      <c r="CZ618" s="390"/>
      <c r="DA618" s="390"/>
      <c r="DB618" s="390"/>
      <c r="DC618" s="390"/>
      <c r="DD618" s="390"/>
      <c r="DE618" s="390"/>
      <c r="DF618" s="390"/>
      <c r="DG618" s="390"/>
      <c r="DH618" s="390"/>
      <c r="DI618" s="390"/>
      <c r="DJ618" s="390"/>
      <c r="DK618" s="390"/>
      <c r="DL618" s="390"/>
      <c r="DM618" s="390"/>
      <c r="DN618" s="390"/>
      <c r="DO618" s="390"/>
      <c r="DP618" s="390"/>
      <c r="DQ618" s="390"/>
      <c r="DR618" s="390"/>
      <c r="DS618" s="390"/>
      <c r="DT618" s="390"/>
      <c r="DU618" s="390"/>
      <c r="DV618" s="390"/>
      <c r="DW618" s="390"/>
      <c r="DX618" s="390"/>
      <c r="DY618" s="390"/>
      <c r="DZ618" s="390"/>
      <c r="EA618" s="390"/>
      <c r="EB618" s="390"/>
      <c r="EC618" s="390"/>
      <c r="ED618" s="390"/>
      <c r="EE618" s="390"/>
      <c r="EF618" s="390"/>
      <c r="EG618" s="390"/>
      <c r="EH618" s="390"/>
      <c r="EI618" s="390"/>
      <c r="EJ618" s="390"/>
      <c r="EK618" s="390"/>
      <c r="EL618" s="390"/>
      <c r="EM618" s="390"/>
      <c r="EN618" s="390"/>
      <c r="EO618" s="390"/>
      <c r="EP618" s="390"/>
      <c r="EQ618" s="390"/>
      <c r="ER618" s="390"/>
      <c r="ES618" s="390"/>
      <c r="ET618" s="390"/>
      <c r="EU618" s="390"/>
      <c r="EV618" s="390"/>
      <c r="EW618" s="390"/>
      <c r="EX618" s="390"/>
      <c r="EY618" s="390"/>
      <c r="EZ618" s="390"/>
      <c r="FA618" s="390"/>
      <c r="FB618" s="390"/>
      <c r="FC618" s="390"/>
      <c r="FD618" s="390"/>
      <c r="FE618" s="390"/>
      <c r="FF618" s="390"/>
      <c r="FG618" s="390"/>
      <c r="FH618" s="390"/>
      <c r="FI618" s="390"/>
      <c r="FJ618" s="390"/>
      <c r="FK618" s="390"/>
      <c r="FL618" s="390"/>
      <c r="FM618" s="390"/>
      <c r="FN618" s="390"/>
      <c r="FO618" s="390"/>
      <c r="FP618" s="390"/>
      <c r="FQ618" s="390"/>
      <c r="FR618" s="390"/>
      <c r="FS618" s="390"/>
      <c r="FT618" s="390"/>
      <c r="FU618" s="390"/>
      <c r="FV618" s="390"/>
      <c r="FW618" s="390"/>
      <c r="FX618" s="390"/>
      <c r="FY618" s="390"/>
      <c r="FZ618" s="390"/>
      <c r="GA618" s="390"/>
      <c r="GB618" s="390"/>
      <c r="GC618" s="390"/>
      <c r="GD618" s="390"/>
      <c r="GE618" s="390"/>
      <c r="GF618" s="390"/>
      <c r="GG618" s="390"/>
      <c r="GH618" s="390"/>
      <c r="GI618" s="390"/>
      <c r="GJ618" s="390"/>
      <c r="GK618" s="390"/>
      <c r="GL618" s="390"/>
      <c r="GM618" s="390"/>
      <c r="GN618" s="390"/>
      <c r="GO618" s="390"/>
      <c r="GP618" s="390"/>
      <c r="GQ618" s="390"/>
      <c r="GR618" s="390"/>
      <c r="GS618" s="390"/>
      <c r="GT618" s="390"/>
      <c r="GU618" s="390"/>
      <c r="GV618" s="390"/>
      <c r="GW618" s="390"/>
      <c r="GX618" s="390"/>
      <c r="GY618" s="390"/>
      <c r="GZ618" s="390"/>
      <c r="HA618" s="390"/>
      <c r="HB618" s="390"/>
      <c r="HC618" s="390"/>
      <c r="HD618" s="390"/>
      <c r="HE618" s="390"/>
      <c r="HF618" s="390"/>
      <c r="HG618" s="390"/>
      <c r="HH618" s="390"/>
      <c r="HI618" s="390"/>
      <c r="HJ618" s="390"/>
      <c r="HK618" s="390"/>
      <c r="HL618" s="390"/>
      <c r="HM618" s="390"/>
      <c r="HN618" s="390"/>
      <c r="HO618" s="390"/>
      <c r="HP618" s="390"/>
      <c r="HQ618" s="390"/>
      <c r="HR618" s="390"/>
      <c r="HS618" s="390"/>
      <c r="HT618" s="390"/>
      <c r="HU618" s="390"/>
      <c r="HV618" s="390"/>
      <c r="HW618" s="390"/>
      <c r="HX618" s="390"/>
      <c r="HY618" s="390"/>
      <c r="HZ618" s="390"/>
      <c r="IA618" s="390"/>
      <c r="IB618" s="390"/>
      <c r="IC618" s="390"/>
      <c r="ID618" s="390"/>
      <c r="IE618" s="390"/>
      <c r="IF618" s="390"/>
      <c r="IG618" s="390"/>
      <c r="IH618" s="390"/>
      <c r="II618" s="390"/>
      <c r="IJ618" s="390"/>
      <c r="IK618" s="390"/>
      <c r="IL618" s="390"/>
      <c r="IM618" s="390"/>
      <c r="IN618" s="390"/>
      <c r="IO618" s="390"/>
      <c r="IP618" s="390"/>
      <c r="IQ618" s="390"/>
      <c r="IR618" s="390"/>
      <c r="IS618" s="390"/>
      <c r="IT618" s="390"/>
      <c r="IU618" s="390"/>
      <c r="IV618" s="390"/>
    </row>
    <row r="619" spans="1:256" x14ac:dyDescent="0.2">
      <c r="A619" s="458"/>
      <c r="B619" s="403"/>
      <c r="C619" s="404"/>
      <c r="D619" s="403"/>
      <c r="E619" s="433">
        <f t="shared" si="47"/>
        <v>0</v>
      </c>
      <c r="F619" s="466"/>
      <c r="G619" s="439">
        <f t="shared" si="49"/>
        <v>0</v>
      </c>
      <c r="H619" s="454"/>
      <c r="I619" s="390"/>
      <c r="J619" s="390"/>
      <c r="K619" s="390"/>
      <c r="L619" s="390"/>
      <c r="M619" s="390"/>
      <c r="N619" s="390"/>
      <c r="O619" s="390"/>
      <c r="P619" s="390"/>
      <c r="Q619" s="390"/>
      <c r="R619" s="390"/>
      <c r="S619" s="390"/>
      <c r="T619" s="390"/>
      <c r="U619" s="390"/>
      <c r="V619" s="390"/>
      <c r="W619" s="390"/>
      <c r="X619" s="390"/>
      <c r="Y619" s="390"/>
      <c r="Z619" s="390"/>
      <c r="AA619" s="390"/>
      <c r="AB619" s="390"/>
      <c r="AC619" s="390"/>
      <c r="AD619" s="390"/>
      <c r="AE619" s="390"/>
      <c r="AF619" s="390"/>
      <c r="AG619" s="390"/>
      <c r="AH619" s="390"/>
      <c r="AI619" s="390"/>
      <c r="AJ619" s="390"/>
      <c r="AK619" s="390"/>
      <c r="AL619" s="390"/>
      <c r="AM619" s="390"/>
      <c r="AN619" s="390"/>
      <c r="AO619" s="390"/>
      <c r="AP619" s="390"/>
      <c r="AQ619" s="390"/>
      <c r="AR619" s="390"/>
      <c r="AS619" s="390"/>
      <c r="AT619" s="390"/>
      <c r="AU619" s="390"/>
      <c r="AV619" s="390"/>
      <c r="AW619" s="390"/>
      <c r="AX619" s="390"/>
      <c r="AY619" s="390"/>
      <c r="AZ619" s="390"/>
      <c r="BA619" s="390"/>
      <c r="BB619" s="390"/>
      <c r="BC619" s="390"/>
      <c r="BD619" s="390"/>
      <c r="BE619" s="390"/>
      <c r="BF619" s="390"/>
      <c r="BG619" s="390"/>
      <c r="BH619" s="390"/>
      <c r="BI619" s="390"/>
      <c r="BJ619" s="390"/>
      <c r="BK619" s="390"/>
      <c r="BL619" s="390"/>
      <c r="BM619" s="390"/>
      <c r="BN619" s="390"/>
      <c r="BO619" s="390"/>
      <c r="BP619" s="390"/>
      <c r="BQ619" s="390"/>
      <c r="BR619" s="390"/>
      <c r="BS619" s="390"/>
      <c r="BT619" s="390"/>
      <c r="BU619" s="390"/>
      <c r="BV619" s="390"/>
      <c r="BW619" s="390"/>
      <c r="BX619" s="390"/>
      <c r="BY619" s="390"/>
      <c r="BZ619" s="390"/>
      <c r="CA619" s="390"/>
      <c r="CB619" s="390"/>
      <c r="CC619" s="390"/>
      <c r="CD619" s="390"/>
      <c r="CE619" s="390"/>
      <c r="CF619" s="390"/>
      <c r="CG619" s="390"/>
      <c r="CH619" s="390"/>
      <c r="CI619" s="390"/>
      <c r="CJ619" s="390"/>
      <c r="CK619" s="390"/>
      <c r="CL619" s="390"/>
      <c r="CM619" s="390"/>
      <c r="CN619" s="390"/>
      <c r="CO619" s="390"/>
      <c r="CP619" s="390"/>
      <c r="CQ619" s="390"/>
      <c r="CR619" s="390"/>
      <c r="CS619" s="390"/>
      <c r="CT619" s="390"/>
      <c r="CU619" s="390"/>
      <c r="CV619" s="390"/>
      <c r="CW619" s="390"/>
      <c r="CX619" s="390"/>
      <c r="CY619" s="390"/>
      <c r="CZ619" s="390"/>
      <c r="DA619" s="390"/>
      <c r="DB619" s="390"/>
      <c r="DC619" s="390"/>
      <c r="DD619" s="390"/>
      <c r="DE619" s="390"/>
      <c r="DF619" s="390"/>
      <c r="DG619" s="390"/>
      <c r="DH619" s="390"/>
      <c r="DI619" s="390"/>
      <c r="DJ619" s="390"/>
      <c r="DK619" s="390"/>
      <c r="DL619" s="390"/>
      <c r="DM619" s="390"/>
      <c r="DN619" s="390"/>
      <c r="DO619" s="390"/>
      <c r="DP619" s="390"/>
      <c r="DQ619" s="390"/>
      <c r="DR619" s="390"/>
      <c r="DS619" s="390"/>
      <c r="DT619" s="390"/>
      <c r="DU619" s="390"/>
      <c r="DV619" s="390"/>
      <c r="DW619" s="390"/>
      <c r="DX619" s="390"/>
      <c r="DY619" s="390"/>
      <c r="DZ619" s="390"/>
      <c r="EA619" s="390"/>
      <c r="EB619" s="390"/>
      <c r="EC619" s="390"/>
      <c r="ED619" s="390"/>
      <c r="EE619" s="390"/>
      <c r="EF619" s="390"/>
      <c r="EG619" s="390"/>
      <c r="EH619" s="390"/>
      <c r="EI619" s="390"/>
      <c r="EJ619" s="390"/>
      <c r="EK619" s="390"/>
      <c r="EL619" s="390"/>
      <c r="EM619" s="390"/>
      <c r="EN619" s="390"/>
      <c r="EO619" s="390"/>
      <c r="EP619" s="390"/>
      <c r="EQ619" s="390"/>
      <c r="ER619" s="390"/>
      <c r="ES619" s="390"/>
      <c r="ET619" s="390"/>
      <c r="EU619" s="390"/>
      <c r="EV619" s="390"/>
      <c r="EW619" s="390"/>
      <c r="EX619" s="390"/>
      <c r="EY619" s="390"/>
      <c r="EZ619" s="390"/>
      <c r="FA619" s="390"/>
      <c r="FB619" s="390"/>
      <c r="FC619" s="390"/>
      <c r="FD619" s="390"/>
      <c r="FE619" s="390"/>
      <c r="FF619" s="390"/>
      <c r="FG619" s="390"/>
      <c r="FH619" s="390"/>
      <c r="FI619" s="390"/>
      <c r="FJ619" s="390"/>
      <c r="FK619" s="390"/>
      <c r="FL619" s="390"/>
      <c r="FM619" s="390"/>
      <c r="FN619" s="390"/>
      <c r="FO619" s="390"/>
      <c r="FP619" s="390"/>
      <c r="FQ619" s="390"/>
      <c r="FR619" s="390"/>
      <c r="FS619" s="390"/>
      <c r="FT619" s="390"/>
      <c r="FU619" s="390"/>
      <c r="FV619" s="390"/>
      <c r="FW619" s="390"/>
      <c r="FX619" s="390"/>
      <c r="FY619" s="390"/>
      <c r="FZ619" s="390"/>
      <c r="GA619" s="390"/>
      <c r="GB619" s="390"/>
      <c r="GC619" s="390"/>
      <c r="GD619" s="390"/>
      <c r="GE619" s="390"/>
      <c r="GF619" s="390"/>
      <c r="GG619" s="390"/>
      <c r="GH619" s="390"/>
      <c r="GI619" s="390"/>
      <c r="GJ619" s="390"/>
      <c r="GK619" s="390"/>
      <c r="GL619" s="390"/>
      <c r="GM619" s="390"/>
      <c r="GN619" s="390"/>
      <c r="GO619" s="390"/>
      <c r="GP619" s="390"/>
      <c r="GQ619" s="390"/>
      <c r="GR619" s="390"/>
      <c r="GS619" s="390"/>
      <c r="GT619" s="390"/>
      <c r="GU619" s="390"/>
      <c r="GV619" s="390"/>
      <c r="GW619" s="390"/>
      <c r="GX619" s="390"/>
      <c r="GY619" s="390"/>
      <c r="GZ619" s="390"/>
      <c r="HA619" s="390"/>
      <c r="HB619" s="390"/>
      <c r="HC619" s="390"/>
      <c r="HD619" s="390"/>
      <c r="HE619" s="390"/>
      <c r="HF619" s="390"/>
      <c r="HG619" s="390"/>
      <c r="HH619" s="390"/>
      <c r="HI619" s="390"/>
      <c r="HJ619" s="390"/>
      <c r="HK619" s="390"/>
      <c r="HL619" s="390"/>
      <c r="HM619" s="390"/>
      <c r="HN619" s="390"/>
      <c r="HO619" s="390"/>
      <c r="HP619" s="390"/>
      <c r="HQ619" s="390"/>
      <c r="HR619" s="390"/>
      <c r="HS619" s="390"/>
      <c r="HT619" s="390"/>
      <c r="HU619" s="390"/>
      <c r="HV619" s="390"/>
      <c r="HW619" s="390"/>
      <c r="HX619" s="390"/>
      <c r="HY619" s="390"/>
      <c r="HZ619" s="390"/>
      <c r="IA619" s="390"/>
      <c r="IB619" s="390"/>
      <c r="IC619" s="390"/>
      <c r="ID619" s="390"/>
      <c r="IE619" s="390"/>
      <c r="IF619" s="390"/>
      <c r="IG619" s="390"/>
      <c r="IH619" s="390"/>
      <c r="II619" s="390"/>
      <c r="IJ619" s="390"/>
      <c r="IK619" s="390"/>
      <c r="IL619" s="390"/>
      <c r="IM619" s="390"/>
      <c r="IN619" s="390"/>
      <c r="IO619" s="390"/>
      <c r="IP619" s="390"/>
      <c r="IQ619" s="390"/>
      <c r="IR619" s="390"/>
      <c r="IS619" s="390"/>
      <c r="IT619" s="390"/>
      <c r="IU619" s="390"/>
      <c r="IV619" s="390"/>
    </row>
    <row r="620" spans="1:256" x14ac:dyDescent="0.2">
      <c r="A620" s="458"/>
      <c r="B620" s="403"/>
      <c r="C620" s="404"/>
      <c r="D620" s="403"/>
      <c r="E620" s="433">
        <f t="shared" si="47"/>
        <v>0</v>
      </c>
      <c r="F620" s="466"/>
      <c r="G620" s="439">
        <f t="shared" si="49"/>
        <v>0</v>
      </c>
      <c r="H620" s="454"/>
      <c r="I620" s="390"/>
      <c r="J620" s="390"/>
      <c r="K620" s="390"/>
      <c r="L620" s="390"/>
      <c r="M620" s="390"/>
      <c r="N620" s="390"/>
      <c r="O620" s="390"/>
      <c r="P620" s="390"/>
      <c r="Q620" s="390"/>
      <c r="R620" s="390"/>
      <c r="S620" s="390"/>
      <c r="T620" s="390"/>
      <c r="U620" s="390"/>
      <c r="V620" s="390"/>
      <c r="W620" s="390"/>
      <c r="X620" s="390"/>
      <c r="Y620" s="390"/>
      <c r="Z620" s="390"/>
      <c r="AA620" s="390"/>
      <c r="AB620" s="390"/>
      <c r="AC620" s="390"/>
      <c r="AD620" s="390"/>
      <c r="AE620" s="390"/>
      <c r="AF620" s="390"/>
      <c r="AG620" s="390"/>
      <c r="AH620" s="390"/>
      <c r="AI620" s="390"/>
      <c r="AJ620" s="390"/>
      <c r="AK620" s="390"/>
      <c r="AL620" s="390"/>
      <c r="AM620" s="390"/>
      <c r="AN620" s="390"/>
      <c r="AO620" s="390"/>
      <c r="AP620" s="390"/>
      <c r="AQ620" s="390"/>
      <c r="AR620" s="390"/>
      <c r="AS620" s="390"/>
      <c r="AT620" s="390"/>
      <c r="AU620" s="390"/>
      <c r="AV620" s="390"/>
      <c r="AW620" s="390"/>
      <c r="AX620" s="390"/>
      <c r="AY620" s="390"/>
      <c r="AZ620" s="390"/>
      <c r="BA620" s="390"/>
      <c r="BB620" s="390"/>
      <c r="BC620" s="390"/>
      <c r="BD620" s="390"/>
      <c r="BE620" s="390"/>
      <c r="BF620" s="390"/>
      <c r="BG620" s="390"/>
      <c r="BH620" s="390"/>
      <c r="BI620" s="390"/>
      <c r="BJ620" s="390"/>
      <c r="BK620" s="390"/>
      <c r="BL620" s="390"/>
      <c r="BM620" s="390"/>
      <c r="BN620" s="390"/>
      <c r="BO620" s="390"/>
      <c r="BP620" s="390"/>
      <c r="BQ620" s="390"/>
      <c r="BR620" s="390"/>
      <c r="BS620" s="390"/>
      <c r="BT620" s="390"/>
      <c r="BU620" s="390"/>
      <c r="BV620" s="390"/>
      <c r="BW620" s="390"/>
      <c r="BX620" s="390"/>
      <c r="BY620" s="390"/>
      <c r="BZ620" s="390"/>
      <c r="CA620" s="390"/>
      <c r="CB620" s="390"/>
      <c r="CC620" s="390"/>
      <c r="CD620" s="390"/>
      <c r="CE620" s="390"/>
      <c r="CF620" s="390"/>
      <c r="CG620" s="390"/>
      <c r="CH620" s="390"/>
      <c r="CI620" s="390"/>
      <c r="CJ620" s="390"/>
      <c r="CK620" s="390"/>
      <c r="CL620" s="390"/>
      <c r="CM620" s="390"/>
      <c r="CN620" s="390"/>
      <c r="CO620" s="390"/>
      <c r="CP620" s="390"/>
      <c r="CQ620" s="390"/>
      <c r="CR620" s="390"/>
      <c r="CS620" s="390"/>
      <c r="CT620" s="390"/>
      <c r="CU620" s="390"/>
      <c r="CV620" s="390"/>
      <c r="CW620" s="390"/>
      <c r="CX620" s="390"/>
      <c r="CY620" s="390"/>
      <c r="CZ620" s="390"/>
      <c r="DA620" s="390"/>
      <c r="DB620" s="390"/>
      <c r="DC620" s="390"/>
      <c r="DD620" s="390"/>
      <c r="DE620" s="390"/>
      <c r="DF620" s="390"/>
      <c r="DG620" s="390"/>
      <c r="DH620" s="390"/>
      <c r="DI620" s="390"/>
      <c r="DJ620" s="390"/>
      <c r="DK620" s="390"/>
      <c r="DL620" s="390"/>
      <c r="DM620" s="390"/>
      <c r="DN620" s="390"/>
      <c r="DO620" s="390"/>
      <c r="DP620" s="390"/>
      <c r="DQ620" s="390"/>
      <c r="DR620" s="390"/>
      <c r="DS620" s="390"/>
      <c r="DT620" s="390"/>
      <c r="DU620" s="390"/>
      <c r="DV620" s="390"/>
      <c r="DW620" s="390"/>
      <c r="DX620" s="390"/>
      <c r="DY620" s="390"/>
      <c r="DZ620" s="390"/>
      <c r="EA620" s="390"/>
      <c r="EB620" s="390"/>
      <c r="EC620" s="390"/>
      <c r="ED620" s="390"/>
      <c r="EE620" s="390"/>
      <c r="EF620" s="390"/>
      <c r="EG620" s="390"/>
      <c r="EH620" s="390"/>
      <c r="EI620" s="390"/>
      <c r="EJ620" s="390"/>
      <c r="EK620" s="390"/>
      <c r="EL620" s="390"/>
      <c r="EM620" s="390"/>
      <c r="EN620" s="390"/>
      <c r="EO620" s="390"/>
      <c r="EP620" s="390"/>
      <c r="EQ620" s="390"/>
      <c r="ER620" s="390"/>
      <c r="ES620" s="390"/>
      <c r="ET620" s="390"/>
      <c r="EU620" s="390"/>
      <c r="EV620" s="390"/>
      <c r="EW620" s="390"/>
      <c r="EX620" s="390"/>
      <c r="EY620" s="390"/>
      <c r="EZ620" s="390"/>
      <c r="FA620" s="390"/>
      <c r="FB620" s="390"/>
      <c r="FC620" s="390"/>
      <c r="FD620" s="390"/>
      <c r="FE620" s="390"/>
      <c r="FF620" s="390"/>
      <c r="FG620" s="390"/>
      <c r="FH620" s="390"/>
      <c r="FI620" s="390"/>
      <c r="FJ620" s="390"/>
      <c r="FK620" s="390"/>
      <c r="FL620" s="390"/>
      <c r="FM620" s="390"/>
      <c r="FN620" s="390"/>
      <c r="FO620" s="390"/>
      <c r="FP620" s="390"/>
      <c r="FQ620" s="390"/>
      <c r="FR620" s="390"/>
      <c r="FS620" s="390"/>
      <c r="FT620" s="390"/>
      <c r="FU620" s="390"/>
      <c r="FV620" s="390"/>
      <c r="FW620" s="390"/>
      <c r="FX620" s="390"/>
      <c r="FY620" s="390"/>
      <c r="FZ620" s="390"/>
      <c r="GA620" s="390"/>
      <c r="GB620" s="390"/>
      <c r="GC620" s="390"/>
      <c r="GD620" s="390"/>
      <c r="GE620" s="390"/>
      <c r="GF620" s="390"/>
      <c r="GG620" s="390"/>
      <c r="GH620" s="390"/>
      <c r="GI620" s="390"/>
      <c r="GJ620" s="390"/>
      <c r="GK620" s="390"/>
      <c r="GL620" s="390"/>
      <c r="GM620" s="390"/>
      <c r="GN620" s="390"/>
      <c r="GO620" s="390"/>
      <c r="GP620" s="390"/>
      <c r="GQ620" s="390"/>
      <c r="GR620" s="390"/>
      <c r="GS620" s="390"/>
      <c r="GT620" s="390"/>
      <c r="GU620" s="390"/>
      <c r="GV620" s="390"/>
      <c r="GW620" s="390"/>
      <c r="GX620" s="390"/>
      <c r="GY620" s="390"/>
      <c r="GZ620" s="390"/>
      <c r="HA620" s="390"/>
      <c r="HB620" s="390"/>
      <c r="HC620" s="390"/>
      <c r="HD620" s="390"/>
      <c r="HE620" s="390"/>
      <c r="HF620" s="390"/>
      <c r="HG620" s="390"/>
      <c r="HH620" s="390"/>
      <c r="HI620" s="390"/>
      <c r="HJ620" s="390"/>
      <c r="HK620" s="390"/>
      <c r="HL620" s="390"/>
      <c r="HM620" s="390"/>
      <c r="HN620" s="390"/>
      <c r="HO620" s="390"/>
      <c r="HP620" s="390"/>
      <c r="HQ620" s="390"/>
      <c r="HR620" s="390"/>
      <c r="HS620" s="390"/>
      <c r="HT620" s="390"/>
      <c r="HU620" s="390"/>
      <c r="HV620" s="390"/>
      <c r="HW620" s="390"/>
      <c r="HX620" s="390"/>
      <c r="HY620" s="390"/>
      <c r="HZ620" s="390"/>
      <c r="IA620" s="390"/>
      <c r="IB620" s="390"/>
      <c r="IC620" s="390"/>
      <c r="ID620" s="390"/>
      <c r="IE620" s="390"/>
      <c r="IF620" s="390"/>
      <c r="IG620" s="390"/>
      <c r="IH620" s="390"/>
      <c r="II620" s="390"/>
      <c r="IJ620" s="390"/>
      <c r="IK620" s="390"/>
      <c r="IL620" s="390"/>
      <c r="IM620" s="390"/>
      <c r="IN620" s="390"/>
      <c r="IO620" s="390"/>
      <c r="IP620" s="390"/>
      <c r="IQ620" s="390"/>
      <c r="IR620" s="390"/>
      <c r="IS620" s="390"/>
      <c r="IT620" s="390"/>
      <c r="IU620" s="390"/>
      <c r="IV620" s="390"/>
    </row>
    <row r="621" spans="1:256" x14ac:dyDescent="0.2">
      <c r="A621" s="458"/>
      <c r="B621" s="403"/>
      <c r="C621" s="404"/>
      <c r="D621" s="403"/>
      <c r="E621" s="433">
        <f t="shared" si="47"/>
        <v>0</v>
      </c>
      <c r="F621" s="466"/>
      <c r="G621" s="439">
        <f t="shared" si="49"/>
        <v>0</v>
      </c>
      <c r="H621" s="454"/>
      <c r="I621" s="390"/>
      <c r="J621" s="390"/>
      <c r="K621" s="390"/>
      <c r="L621" s="390"/>
      <c r="M621" s="390"/>
      <c r="N621" s="390"/>
      <c r="O621" s="390"/>
      <c r="P621" s="390"/>
      <c r="Q621" s="390"/>
      <c r="R621" s="390"/>
      <c r="S621" s="390"/>
      <c r="T621" s="390"/>
      <c r="U621" s="390"/>
      <c r="V621" s="390"/>
      <c r="W621" s="390"/>
      <c r="X621" s="390"/>
      <c r="Y621" s="390"/>
      <c r="Z621" s="390"/>
      <c r="AA621" s="390"/>
      <c r="AB621" s="390"/>
      <c r="AC621" s="390"/>
      <c r="AD621" s="390"/>
      <c r="AE621" s="390"/>
      <c r="AF621" s="390"/>
      <c r="AG621" s="390"/>
      <c r="AH621" s="390"/>
      <c r="AI621" s="390"/>
      <c r="AJ621" s="390"/>
      <c r="AK621" s="390"/>
      <c r="AL621" s="390"/>
      <c r="AM621" s="390"/>
      <c r="AN621" s="390"/>
      <c r="AO621" s="390"/>
      <c r="AP621" s="390"/>
      <c r="AQ621" s="390"/>
      <c r="AR621" s="390"/>
      <c r="AS621" s="390"/>
      <c r="AT621" s="390"/>
      <c r="AU621" s="390"/>
      <c r="AV621" s="390"/>
      <c r="AW621" s="390"/>
      <c r="AX621" s="390"/>
      <c r="AY621" s="390"/>
      <c r="AZ621" s="390"/>
      <c r="BA621" s="390"/>
      <c r="BB621" s="390"/>
      <c r="BC621" s="390"/>
      <c r="BD621" s="390"/>
      <c r="BE621" s="390"/>
      <c r="BF621" s="390"/>
      <c r="BG621" s="390"/>
      <c r="BH621" s="390"/>
      <c r="BI621" s="390"/>
      <c r="BJ621" s="390"/>
      <c r="BK621" s="390"/>
      <c r="BL621" s="390"/>
      <c r="BM621" s="390"/>
      <c r="BN621" s="390"/>
      <c r="BO621" s="390"/>
      <c r="BP621" s="390"/>
      <c r="BQ621" s="390"/>
      <c r="BR621" s="390"/>
      <c r="BS621" s="390"/>
      <c r="BT621" s="390"/>
      <c r="BU621" s="390"/>
      <c r="BV621" s="390"/>
      <c r="BW621" s="390"/>
      <c r="BX621" s="390"/>
      <c r="BY621" s="390"/>
      <c r="BZ621" s="390"/>
      <c r="CA621" s="390"/>
      <c r="CB621" s="390"/>
      <c r="CC621" s="390"/>
      <c r="CD621" s="390"/>
      <c r="CE621" s="390"/>
      <c r="CF621" s="390"/>
      <c r="CG621" s="390"/>
      <c r="CH621" s="390"/>
      <c r="CI621" s="390"/>
      <c r="CJ621" s="390"/>
      <c r="CK621" s="390"/>
      <c r="CL621" s="390"/>
      <c r="CM621" s="390"/>
      <c r="CN621" s="390"/>
      <c r="CO621" s="390"/>
      <c r="CP621" s="390"/>
      <c r="CQ621" s="390"/>
      <c r="CR621" s="390"/>
      <c r="CS621" s="390"/>
      <c r="CT621" s="390"/>
      <c r="CU621" s="390"/>
      <c r="CV621" s="390"/>
      <c r="CW621" s="390"/>
      <c r="CX621" s="390"/>
      <c r="CY621" s="390"/>
      <c r="CZ621" s="390"/>
      <c r="DA621" s="390"/>
      <c r="DB621" s="390"/>
      <c r="DC621" s="390"/>
      <c r="DD621" s="390"/>
      <c r="DE621" s="390"/>
      <c r="DF621" s="390"/>
      <c r="DG621" s="390"/>
      <c r="DH621" s="390"/>
      <c r="DI621" s="390"/>
      <c r="DJ621" s="390"/>
      <c r="DK621" s="390"/>
      <c r="DL621" s="390"/>
      <c r="DM621" s="390"/>
      <c r="DN621" s="390"/>
      <c r="DO621" s="390"/>
      <c r="DP621" s="390"/>
      <c r="DQ621" s="390"/>
      <c r="DR621" s="390"/>
      <c r="DS621" s="390"/>
      <c r="DT621" s="390"/>
      <c r="DU621" s="390"/>
      <c r="DV621" s="390"/>
      <c r="DW621" s="390"/>
      <c r="DX621" s="390"/>
      <c r="DY621" s="390"/>
      <c r="DZ621" s="390"/>
      <c r="EA621" s="390"/>
      <c r="EB621" s="390"/>
      <c r="EC621" s="390"/>
      <c r="ED621" s="390"/>
      <c r="EE621" s="390"/>
      <c r="EF621" s="390"/>
      <c r="EG621" s="390"/>
      <c r="EH621" s="390"/>
      <c r="EI621" s="390"/>
      <c r="EJ621" s="390"/>
      <c r="EK621" s="390"/>
      <c r="EL621" s="390"/>
      <c r="EM621" s="390"/>
      <c r="EN621" s="390"/>
      <c r="EO621" s="390"/>
      <c r="EP621" s="390"/>
      <c r="EQ621" s="390"/>
      <c r="ER621" s="390"/>
      <c r="ES621" s="390"/>
      <c r="ET621" s="390"/>
      <c r="EU621" s="390"/>
      <c r="EV621" s="390"/>
      <c r="EW621" s="390"/>
      <c r="EX621" s="390"/>
      <c r="EY621" s="390"/>
      <c r="EZ621" s="390"/>
      <c r="FA621" s="390"/>
      <c r="FB621" s="390"/>
      <c r="FC621" s="390"/>
      <c r="FD621" s="390"/>
      <c r="FE621" s="390"/>
      <c r="FF621" s="390"/>
      <c r="FG621" s="390"/>
      <c r="FH621" s="390"/>
      <c r="FI621" s="390"/>
      <c r="FJ621" s="390"/>
      <c r="FK621" s="390"/>
      <c r="FL621" s="390"/>
      <c r="FM621" s="390"/>
      <c r="FN621" s="390"/>
      <c r="FO621" s="390"/>
      <c r="FP621" s="390"/>
      <c r="FQ621" s="390"/>
      <c r="FR621" s="390"/>
      <c r="FS621" s="390"/>
      <c r="FT621" s="390"/>
      <c r="FU621" s="390"/>
      <c r="FV621" s="390"/>
      <c r="FW621" s="390"/>
      <c r="FX621" s="390"/>
      <c r="FY621" s="390"/>
      <c r="FZ621" s="390"/>
      <c r="GA621" s="390"/>
      <c r="GB621" s="390"/>
      <c r="GC621" s="390"/>
      <c r="GD621" s="390"/>
      <c r="GE621" s="390"/>
      <c r="GF621" s="390"/>
      <c r="GG621" s="390"/>
      <c r="GH621" s="390"/>
      <c r="GI621" s="390"/>
      <c r="GJ621" s="390"/>
      <c r="GK621" s="390"/>
      <c r="GL621" s="390"/>
      <c r="GM621" s="390"/>
      <c r="GN621" s="390"/>
      <c r="GO621" s="390"/>
      <c r="GP621" s="390"/>
      <c r="GQ621" s="390"/>
      <c r="GR621" s="390"/>
      <c r="GS621" s="390"/>
      <c r="GT621" s="390"/>
      <c r="GU621" s="390"/>
      <c r="GV621" s="390"/>
      <c r="GW621" s="390"/>
      <c r="GX621" s="390"/>
      <c r="GY621" s="390"/>
      <c r="GZ621" s="390"/>
      <c r="HA621" s="390"/>
      <c r="HB621" s="390"/>
      <c r="HC621" s="390"/>
      <c r="HD621" s="390"/>
      <c r="HE621" s="390"/>
      <c r="HF621" s="390"/>
      <c r="HG621" s="390"/>
      <c r="HH621" s="390"/>
      <c r="HI621" s="390"/>
      <c r="HJ621" s="390"/>
      <c r="HK621" s="390"/>
      <c r="HL621" s="390"/>
      <c r="HM621" s="390"/>
      <c r="HN621" s="390"/>
      <c r="HO621" s="390"/>
      <c r="HP621" s="390"/>
      <c r="HQ621" s="390"/>
      <c r="HR621" s="390"/>
      <c r="HS621" s="390"/>
      <c r="HT621" s="390"/>
      <c r="HU621" s="390"/>
      <c r="HV621" s="390"/>
      <c r="HW621" s="390"/>
      <c r="HX621" s="390"/>
      <c r="HY621" s="390"/>
      <c r="HZ621" s="390"/>
      <c r="IA621" s="390"/>
      <c r="IB621" s="390"/>
      <c r="IC621" s="390"/>
      <c r="ID621" s="390"/>
      <c r="IE621" s="390"/>
      <c r="IF621" s="390"/>
      <c r="IG621" s="390"/>
      <c r="IH621" s="390"/>
      <c r="II621" s="390"/>
      <c r="IJ621" s="390"/>
      <c r="IK621" s="390"/>
      <c r="IL621" s="390"/>
      <c r="IM621" s="390"/>
      <c r="IN621" s="390"/>
      <c r="IO621" s="390"/>
      <c r="IP621" s="390"/>
      <c r="IQ621" s="390"/>
      <c r="IR621" s="390"/>
      <c r="IS621" s="390"/>
      <c r="IT621" s="390"/>
      <c r="IU621" s="390"/>
      <c r="IV621" s="390"/>
    </row>
    <row r="622" spans="1:256" x14ac:dyDescent="0.2">
      <c r="A622" s="458"/>
      <c r="B622" s="403"/>
      <c r="C622" s="404"/>
      <c r="D622" s="403"/>
      <c r="E622" s="433">
        <f t="shared" si="47"/>
        <v>0</v>
      </c>
      <c r="F622" s="466"/>
      <c r="G622" s="439">
        <f t="shared" si="49"/>
        <v>0</v>
      </c>
      <c r="H622" s="454"/>
      <c r="I622" s="390"/>
      <c r="J622" s="390"/>
      <c r="K622" s="390"/>
      <c r="L622" s="390"/>
      <c r="M622" s="390"/>
      <c r="N622" s="390"/>
      <c r="O622" s="390"/>
      <c r="P622" s="390"/>
      <c r="Q622" s="390"/>
      <c r="R622" s="390"/>
      <c r="S622" s="390"/>
      <c r="T622" s="390"/>
      <c r="U622" s="390"/>
      <c r="V622" s="390"/>
      <c r="W622" s="390"/>
      <c r="X622" s="390"/>
      <c r="Y622" s="390"/>
      <c r="Z622" s="390"/>
      <c r="AA622" s="390"/>
      <c r="AB622" s="390"/>
      <c r="AC622" s="390"/>
      <c r="AD622" s="390"/>
      <c r="AE622" s="390"/>
      <c r="AF622" s="390"/>
      <c r="AG622" s="390"/>
      <c r="AH622" s="390"/>
      <c r="AI622" s="390"/>
      <c r="AJ622" s="390"/>
      <c r="AK622" s="390"/>
      <c r="AL622" s="390"/>
      <c r="AM622" s="390"/>
      <c r="AN622" s="390"/>
      <c r="AO622" s="390"/>
      <c r="AP622" s="390"/>
      <c r="AQ622" s="390"/>
      <c r="AR622" s="390"/>
      <c r="AS622" s="390"/>
      <c r="AT622" s="390"/>
      <c r="AU622" s="390"/>
      <c r="AV622" s="390"/>
      <c r="AW622" s="390"/>
      <c r="AX622" s="390"/>
      <c r="AY622" s="390"/>
      <c r="AZ622" s="390"/>
      <c r="BA622" s="390"/>
      <c r="BB622" s="390"/>
      <c r="BC622" s="390"/>
      <c r="BD622" s="390"/>
      <c r="BE622" s="390"/>
      <c r="BF622" s="390"/>
      <c r="BG622" s="390"/>
      <c r="BH622" s="390"/>
      <c r="BI622" s="390"/>
      <c r="BJ622" s="390"/>
      <c r="BK622" s="390"/>
      <c r="BL622" s="390"/>
      <c r="BM622" s="390"/>
      <c r="BN622" s="390"/>
      <c r="BO622" s="390"/>
      <c r="BP622" s="390"/>
      <c r="BQ622" s="390"/>
      <c r="BR622" s="390"/>
      <c r="BS622" s="390"/>
      <c r="BT622" s="390"/>
      <c r="BU622" s="390"/>
      <c r="BV622" s="390"/>
      <c r="BW622" s="390"/>
      <c r="BX622" s="390"/>
      <c r="BY622" s="390"/>
      <c r="BZ622" s="390"/>
      <c r="CA622" s="390"/>
      <c r="CB622" s="390"/>
      <c r="CC622" s="390"/>
      <c r="CD622" s="390"/>
      <c r="CE622" s="390"/>
      <c r="CF622" s="390"/>
      <c r="CG622" s="390"/>
      <c r="CH622" s="390"/>
      <c r="CI622" s="390"/>
      <c r="CJ622" s="390"/>
      <c r="CK622" s="390"/>
      <c r="CL622" s="390"/>
      <c r="CM622" s="390"/>
      <c r="CN622" s="390"/>
      <c r="CO622" s="390"/>
      <c r="CP622" s="390"/>
      <c r="CQ622" s="390"/>
      <c r="CR622" s="390"/>
      <c r="CS622" s="390"/>
      <c r="CT622" s="390"/>
      <c r="CU622" s="390"/>
      <c r="CV622" s="390"/>
      <c r="CW622" s="390"/>
      <c r="CX622" s="390"/>
      <c r="CY622" s="390"/>
      <c r="CZ622" s="390"/>
      <c r="DA622" s="390"/>
      <c r="DB622" s="390"/>
      <c r="DC622" s="390"/>
      <c r="DD622" s="390"/>
      <c r="DE622" s="390"/>
      <c r="DF622" s="390"/>
      <c r="DG622" s="390"/>
      <c r="DH622" s="390"/>
      <c r="DI622" s="390"/>
      <c r="DJ622" s="390"/>
      <c r="DK622" s="390"/>
      <c r="DL622" s="390"/>
      <c r="DM622" s="390"/>
      <c r="DN622" s="390"/>
      <c r="DO622" s="390"/>
      <c r="DP622" s="390"/>
      <c r="DQ622" s="390"/>
      <c r="DR622" s="390"/>
      <c r="DS622" s="390"/>
      <c r="DT622" s="390"/>
      <c r="DU622" s="390"/>
      <c r="DV622" s="390"/>
      <c r="DW622" s="390"/>
      <c r="DX622" s="390"/>
      <c r="DY622" s="390"/>
      <c r="DZ622" s="390"/>
      <c r="EA622" s="390"/>
      <c r="EB622" s="390"/>
      <c r="EC622" s="390"/>
      <c r="ED622" s="390"/>
      <c r="EE622" s="390"/>
      <c r="EF622" s="390"/>
      <c r="EG622" s="390"/>
      <c r="EH622" s="390"/>
      <c r="EI622" s="390"/>
      <c r="EJ622" s="390"/>
      <c r="EK622" s="390"/>
      <c r="EL622" s="390"/>
      <c r="EM622" s="390"/>
      <c r="EN622" s="390"/>
      <c r="EO622" s="390"/>
      <c r="EP622" s="390"/>
      <c r="EQ622" s="390"/>
      <c r="ER622" s="390"/>
      <c r="ES622" s="390"/>
      <c r="ET622" s="390"/>
      <c r="EU622" s="390"/>
      <c r="EV622" s="390"/>
      <c r="EW622" s="390"/>
      <c r="EX622" s="390"/>
      <c r="EY622" s="390"/>
      <c r="EZ622" s="390"/>
      <c r="FA622" s="390"/>
      <c r="FB622" s="390"/>
      <c r="FC622" s="390"/>
      <c r="FD622" s="390"/>
      <c r="FE622" s="390"/>
      <c r="FF622" s="390"/>
      <c r="FG622" s="390"/>
      <c r="FH622" s="390"/>
      <c r="FI622" s="390"/>
      <c r="FJ622" s="390"/>
      <c r="FK622" s="390"/>
      <c r="FL622" s="390"/>
      <c r="FM622" s="390"/>
      <c r="FN622" s="390"/>
      <c r="FO622" s="390"/>
      <c r="FP622" s="390"/>
      <c r="FQ622" s="390"/>
      <c r="FR622" s="390"/>
      <c r="FS622" s="390"/>
      <c r="FT622" s="390"/>
      <c r="FU622" s="390"/>
      <c r="FV622" s="390"/>
      <c r="FW622" s="390"/>
      <c r="FX622" s="390"/>
      <c r="FY622" s="390"/>
      <c r="FZ622" s="390"/>
      <c r="GA622" s="390"/>
      <c r="GB622" s="390"/>
      <c r="GC622" s="390"/>
      <c r="GD622" s="390"/>
      <c r="GE622" s="390"/>
      <c r="GF622" s="390"/>
      <c r="GG622" s="390"/>
      <c r="GH622" s="390"/>
      <c r="GI622" s="390"/>
      <c r="GJ622" s="390"/>
      <c r="GK622" s="390"/>
      <c r="GL622" s="390"/>
      <c r="GM622" s="390"/>
      <c r="GN622" s="390"/>
      <c r="GO622" s="390"/>
      <c r="GP622" s="390"/>
      <c r="GQ622" s="390"/>
      <c r="GR622" s="390"/>
      <c r="GS622" s="390"/>
      <c r="GT622" s="390"/>
      <c r="GU622" s="390"/>
      <c r="GV622" s="390"/>
      <c r="GW622" s="390"/>
      <c r="GX622" s="390"/>
      <c r="GY622" s="390"/>
      <c r="GZ622" s="390"/>
      <c r="HA622" s="390"/>
      <c r="HB622" s="390"/>
      <c r="HC622" s="390"/>
      <c r="HD622" s="390"/>
      <c r="HE622" s="390"/>
      <c r="HF622" s="390"/>
      <c r="HG622" s="390"/>
      <c r="HH622" s="390"/>
      <c r="HI622" s="390"/>
      <c r="HJ622" s="390"/>
      <c r="HK622" s="390"/>
      <c r="HL622" s="390"/>
      <c r="HM622" s="390"/>
      <c r="HN622" s="390"/>
      <c r="HO622" s="390"/>
      <c r="HP622" s="390"/>
      <c r="HQ622" s="390"/>
      <c r="HR622" s="390"/>
      <c r="HS622" s="390"/>
      <c r="HT622" s="390"/>
      <c r="HU622" s="390"/>
      <c r="HV622" s="390"/>
      <c r="HW622" s="390"/>
      <c r="HX622" s="390"/>
      <c r="HY622" s="390"/>
      <c r="HZ622" s="390"/>
      <c r="IA622" s="390"/>
      <c r="IB622" s="390"/>
      <c r="IC622" s="390"/>
      <c r="ID622" s="390"/>
      <c r="IE622" s="390"/>
      <c r="IF622" s="390"/>
      <c r="IG622" s="390"/>
      <c r="IH622" s="390"/>
      <c r="II622" s="390"/>
      <c r="IJ622" s="390"/>
      <c r="IK622" s="390"/>
      <c r="IL622" s="390"/>
      <c r="IM622" s="390"/>
      <c r="IN622" s="390"/>
      <c r="IO622" s="390"/>
      <c r="IP622" s="390"/>
      <c r="IQ622" s="390"/>
      <c r="IR622" s="390"/>
      <c r="IS622" s="390"/>
      <c r="IT622" s="390"/>
      <c r="IU622" s="390"/>
      <c r="IV622" s="390"/>
    </row>
    <row r="623" spans="1:256" x14ac:dyDescent="0.2">
      <c r="A623" s="458"/>
      <c r="B623" s="403"/>
      <c r="C623" s="404"/>
      <c r="D623" s="403"/>
      <c r="E623" s="433">
        <f t="shared" si="47"/>
        <v>0</v>
      </c>
      <c r="F623" s="466"/>
      <c r="G623" s="439">
        <f t="shared" si="49"/>
        <v>0</v>
      </c>
      <c r="H623" s="454"/>
      <c r="I623" s="390"/>
      <c r="J623" s="390"/>
      <c r="K623" s="390"/>
      <c r="L623" s="390"/>
      <c r="M623" s="390"/>
      <c r="N623" s="390"/>
      <c r="O623" s="390"/>
      <c r="P623" s="390"/>
      <c r="Q623" s="390"/>
      <c r="R623" s="390"/>
      <c r="S623" s="390"/>
      <c r="T623" s="390"/>
      <c r="U623" s="390"/>
      <c r="V623" s="390"/>
      <c r="W623" s="390"/>
      <c r="X623" s="390"/>
      <c r="Y623" s="390"/>
      <c r="Z623" s="390"/>
      <c r="AA623" s="390"/>
      <c r="AB623" s="390"/>
      <c r="AC623" s="390"/>
      <c r="AD623" s="390"/>
      <c r="AE623" s="390"/>
      <c r="AF623" s="390"/>
      <c r="AG623" s="390"/>
      <c r="AH623" s="390"/>
      <c r="AI623" s="390"/>
      <c r="AJ623" s="390"/>
      <c r="AK623" s="390"/>
      <c r="AL623" s="390"/>
      <c r="AM623" s="390"/>
      <c r="AN623" s="390"/>
      <c r="AO623" s="390"/>
      <c r="AP623" s="390"/>
      <c r="AQ623" s="390"/>
      <c r="AR623" s="390"/>
      <c r="AS623" s="390"/>
      <c r="AT623" s="390"/>
      <c r="AU623" s="390"/>
      <c r="AV623" s="390"/>
      <c r="AW623" s="390"/>
      <c r="AX623" s="390"/>
      <c r="AY623" s="390"/>
      <c r="AZ623" s="390"/>
      <c r="BA623" s="390"/>
      <c r="BB623" s="390"/>
      <c r="BC623" s="390"/>
      <c r="BD623" s="390"/>
      <c r="BE623" s="390"/>
      <c r="BF623" s="390"/>
      <c r="BG623" s="390"/>
      <c r="BH623" s="390"/>
      <c r="BI623" s="390"/>
      <c r="BJ623" s="390"/>
      <c r="BK623" s="390"/>
      <c r="BL623" s="390"/>
      <c r="BM623" s="390"/>
      <c r="BN623" s="390"/>
      <c r="BO623" s="390"/>
      <c r="BP623" s="390"/>
      <c r="BQ623" s="390"/>
      <c r="BR623" s="390"/>
      <c r="BS623" s="390"/>
      <c r="BT623" s="390"/>
      <c r="BU623" s="390"/>
      <c r="BV623" s="390"/>
      <c r="BW623" s="390"/>
      <c r="BX623" s="390"/>
      <c r="BY623" s="390"/>
      <c r="BZ623" s="390"/>
      <c r="CA623" s="390"/>
      <c r="CB623" s="390"/>
      <c r="CC623" s="390"/>
      <c r="CD623" s="390"/>
      <c r="CE623" s="390"/>
      <c r="CF623" s="390"/>
      <c r="CG623" s="390"/>
      <c r="CH623" s="390"/>
      <c r="CI623" s="390"/>
      <c r="CJ623" s="390"/>
      <c r="CK623" s="390"/>
      <c r="CL623" s="390"/>
      <c r="CM623" s="390"/>
      <c r="CN623" s="390"/>
      <c r="CO623" s="390"/>
      <c r="CP623" s="390"/>
      <c r="CQ623" s="390"/>
      <c r="CR623" s="390"/>
      <c r="CS623" s="390"/>
      <c r="CT623" s="390"/>
      <c r="CU623" s="390"/>
      <c r="CV623" s="390"/>
      <c r="CW623" s="390"/>
      <c r="CX623" s="390"/>
      <c r="CY623" s="390"/>
      <c r="CZ623" s="390"/>
      <c r="DA623" s="390"/>
      <c r="DB623" s="390"/>
      <c r="DC623" s="390"/>
      <c r="DD623" s="390"/>
      <c r="DE623" s="390"/>
      <c r="DF623" s="390"/>
      <c r="DG623" s="390"/>
      <c r="DH623" s="390"/>
      <c r="DI623" s="390"/>
      <c r="DJ623" s="390"/>
      <c r="DK623" s="390"/>
      <c r="DL623" s="390"/>
      <c r="DM623" s="390"/>
      <c r="DN623" s="390"/>
      <c r="DO623" s="390"/>
      <c r="DP623" s="390"/>
      <c r="DQ623" s="390"/>
      <c r="DR623" s="390"/>
      <c r="DS623" s="390"/>
      <c r="DT623" s="390"/>
      <c r="DU623" s="390"/>
      <c r="DV623" s="390"/>
      <c r="DW623" s="390"/>
      <c r="DX623" s="390"/>
      <c r="DY623" s="390"/>
      <c r="DZ623" s="390"/>
      <c r="EA623" s="390"/>
      <c r="EB623" s="390"/>
      <c r="EC623" s="390"/>
      <c r="ED623" s="390"/>
      <c r="EE623" s="390"/>
      <c r="EF623" s="390"/>
      <c r="EG623" s="390"/>
      <c r="EH623" s="390"/>
      <c r="EI623" s="390"/>
      <c r="EJ623" s="390"/>
      <c r="EK623" s="390"/>
      <c r="EL623" s="390"/>
      <c r="EM623" s="390"/>
      <c r="EN623" s="390"/>
      <c r="EO623" s="390"/>
      <c r="EP623" s="390"/>
      <c r="EQ623" s="390"/>
      <c r="ER623" s="390"/>
      <c r="ES623" s="390"/>
      <c r="ET623" s="390"/>
      <c r="EU623" s="390"/>
      <c r="EV623" s="390"/>
      <c r="EW623" s="390"/>
      <c r="EX623" s="390"/>
      <c r="EY623" s="390"/>
      <c r="EZ623" s="390"/>
      <c r="FA623" s="390"/>
      <c r="FB623" s="390"/>
      <c r="FC623" s="390"/>
      <c r="FD623" s="390"/>
      <c r="FE623" s="390"/>
      <c r="FF623" s="390"/>
      <c r="FG623" s="390"/>
      <c r="FH623" s="390"/>
      <c r="FI623" s="390"/>
      <c r="FJ623" s="390"/>
      <c r="FK623" s="390"/>
      <c r="FL623" s="390"/>
      <c r="FM623" s="390"/>
      <c r="FN623" s="390"/>
      <c r="FO623" s="390"/>
      <c r="FP623" s="390"/>
      <c r="FQ623" s="390"/>
      <c r="FR623" s="390"/>
      <c r="FS623" s="390"/>
      <c r="FT623" s="390"/>
      <c r="FU623" s="390"/>
      <c r="FV623" s="390"/>
      <c r="FW623" s="390"/>
      <c r="FX623" s="390"/>
      <c r="FY623" s="390"/>
      <c r="FZ623" s="390"/>
      <c r="GA623" s="390"/>
      <c r="GB623" s="390"/>
      <c r="GC623" s="390"/>
      <c r="GD623" s="390"/>
      <c r="GE623" s="390"/>
      <c r="GF623" s="390"/>
      <c r="GG623" s="390"/>
      <c r="GH623" s="390"/>
      <c r="GI623" s="390"/>
      <c r="GJ623" s="390"/>
      <c r="GK623" s="390"/>
      <c r="GL623" s="390"/>
      <c r="GM623" s="390"/>
      <c r="GN623" s="390"/>
      <c r="GO623" s="390"/>
      <c r="GP623" s="390"/>
      <c r="GQ623" s="390"/>
      <c r="GR623" s="390"/>
      <c r="GS623" s="390"/>
      <c r="GT623" s="390"/>
      <c r="GU623" s="390"/>
      <c r="GV623" s="390"/>
      <c r="GW623" s="390"/>
      <c r="GX623" s="390"/>
      <c r="GY623" s="390"/>
      <c r="GZ623" s="390"/>
      <c r="HA623" s="390"/>
      <c r="HB623" s="390"/>
      <c r="HC623" s="390"/>
      <c r="HD623" s="390"/>
      <c r="HE623" s="390"/>
      <c r="HF623" s="390"/>
      <c r="HG623" s="390"/>
      <c r="HH623" s="390"/>
      <c r="HI623" s="390"/>
      <c r="HJ623" s="390"/>
      <c r="HK623" s="390"/>
      <c r="HL623" s="390"/>
      <c r="HM623" s="390"/>
      <c r="HN623" s="390"/>
      <c r="HO623" s="390"/>
      <c r="HP623" s="390"/>
      <c r="HQ623" s="390"/>
      <c r="HR623" s="390"/>
      <c r="HS623" s="390"/>
      <c r="HT623" s="390"/>
      <c r="HU623" s="390"/>
      <c r="HV623" s="390"/>
      <c r="HW623" s="390"/>
      <c r="HX623" s="390"/>
      <c r="HY623" s="390"/>
      <c r="HZ623" s="390"/>
      <c r="IA623" s="390"/>
      <c r="IB623" s="390"/>
      <c r="IC623" s="390"/>
      <c r="ID623" s="390"/>
      <c r="IE623" s="390"/>
      <c r="IF623" s="390"/>
      <c r="IG623" s="390"/>
      <c r="IH623" s="390"/>
      <c r="II623" s="390"/>
      <c r="IJ623" s="390"/>
      <c r="IK623" s="390"/>
      <c r="IL623" s="390"/>
      <c r="IM623" s="390"/>
      <c r="IN623" s="390"/>
      <c r="IO623" s="390"/>
      <c r="IP623" s="390"/>
      <c r="IQ623" s="390"/>
      <c r="IR623" s="390"/>
      <c r="IS623" s="390"/>
      <c r="IT623" s="390"/>
      <c r="IU623" s="390"/>
      <c r="IV623" s="390"/>
    </row>
    <row r="624" spans="1:256" x14ac:dyDescent="0.2">
      <c r="A624" s="458"/>
      <c r="B624" s="403"/>
      <c r="C624" s="404"/>
      <c r="D624" s="403"/>
      <c r="E624" s="433">
        <f t="shared" si="47"/>
        <v>0</v>
      </c>
      <c r="F624" s="466"/>
      <c r="G624" s="439">
        <f t="shared" si="49"/>
        <v>0</v>
      </c>
      <c r="H624" s="454"/>
      <c r="I624" s="390"/>
      <c r="J624" s="390"/>
      <c r="K624" s="390"/>
      <c r="L624" s="390"/>
      <c r="M624" s="390"/>
      <c r="N624" s="390"/>
      <c r="O624" s="390"/>
      <c r="P624" s="390"/>
      <c r="Q624" s="390"/>
      <c r="R624" s="390"/>
      <c r="S624" s="390"/>
      <c r="T624" s="390"/>
      <c r="U624" s="390"/>
      <c r="V624" s="390"/>
      <c r="W624" s="390"/>
      <c r="X624" s="390"/>
      <c r="Y624" s="390"/>
      <c r="Z624" s="390"/>
      <c r="AA624" s="390"/>
      <c r="AB624" s="390"/>
      <c r="AC624" s="390"/>
      <c r="AD624" s="390"/>
      <c r="AE624" s="390"/>
      <c r="AF624" s="390"/>
      <c r="AG624" s="390"/>
      <c r="AH624" s="390"/>
      <c r="AI624" s="390"/>
      <c r="AJ624" s="390"/>
      <c r="AK624" s="390"/>
      <c r="AL624" s="390"/>
      <c r="AM624" s="390"/>
      <c r="AN624" s="390"/>
      <c r="AO624" s="390"/>
      <c r="AP624" s="390"/>
      <c r="AQ624" s="390"/>
      <c r="AR624" s="390"/>
      <c r="AS624" s="390"/>
      <c r="AT624" s="390"/>
      <c r="AU624" s="390"/>
      <c r="AV624" s="390"/>
      <c r="AW624" s="390"/>
      <c r="AX624" s="390"/>
      <c r="AY624" s="390"/>
      <c r="AZ624" s="390"/>
      <c r="BA624" s="390"/>
      <c r="BB624" s="390"/>
      <c r="BC624" s="390"/>
      <c r="BD624" s="390"/>
      <c r="BE624" s="390"/>
      <c r="BF624" s="390"/>
      <c r="BG624" s="390"/>
      <c r="BH624" s="390"/>
      <c r="BI624" s="390"/>
      <c r="BJ624" s="390"/>
      <c r="BK624" s="390"/>
      <c r="BL624" s="390"/>
      <c r="BM624" s="390"/>
      <c r="BN624" s="390"/>
      <c r="BO624" s="390"/>
      <c r="BP624" s="390"/>
      <c r="BQ624" s="390"/>
      <c r="BR624" s="390"/>
      <c r="BS624" s="390"/>
      <c r="BT624" s="390"/>
      <c r="BU624" s="390"/>
      <c r="BV624" s="390"/>
      <c r="BW624" s="390"/>
      <c r="BX624" s="390"/>
      <c r="BY624" s="390"/>
      <c r="BZ624" s="390"/>
      <c r="CA624" s="390"/>
      <c r="CB624" s="390"/>
      <c r="CC624" s="390"/>
      <c r="CD624" s="390"/>
      <c r="CE624" s="390"/>
      <c r="CF624" s="390"/>
      <c r="CG624" s="390"/>
      <c r="CH624" s="390"/>
      <c r="CI624" s="390"/>
      <c r="CJ624" s="390"/>
      <c r="CK624" s="390"/>
      <c r="CL624" s="390"/>
      <c r="CM624" s="390"/>
      <c r="CN624" s="390"/>
      <c r="CO624" s="390"/>
      <c r="CP624" s="390"/>
      <c r="CQ624" s="390"/>
      <c r="CR624" s="390"/>
      <c r="CS624" s="390"/>
      <c r="CT624" s="390"/>
      <c r="CU624" s="390"/>
      <c r="CV624" s="390"/>
      <c r="CW624" s="390"/>
      <c r="CX624" s="390"/>
      <c r="CY624" s="390"/>
      <c r="CZ624" s="390"/>
      <c r="DA624" s="390"/>
      <c r="DB624" s="390"/>
      <c r="DC624" s="390"/>
      <c r="DD624" s="390"/>
      <c r="DE624" s="390"/>
      <c r="DF624" s="390"/>
      <c r="DG624" s="390"/>
      <c r="DH624" s="390"/>
      <c r="DI624" s="390"/>
      <c r="DJ624" s="390"/>
      <c r="DK624" s="390"/>
      <c r="DL624" s="390"/>
      <c r="DM624" s="390"/>
      <c r="DN624" s="390"/>
      <c r="DO624" s="390"/>
      <c r="DP624" s="390"/>
      <c r="DQ624" s="390"/>
      <c r="DR624" s="390"/>
      <c r="DS624" s="390"/>
      <c r="DT624" s="390"/>
      <c r="DU624" s="390"/>
      <c r="DV624" s="390"/>
      <c r="DW624" s="390"/>
      <c r="DX624" s="390"/>
      <c r="DY624" s="390"/>
      <c r="DZ624" s="390"/>
      <c r="EA624" s="390"/>
      <c r="EB624" s="390"/>
      <c r="EC624" s="390"/>
      <c r="ED624" s="390"/>
      <c r="EE624" s="390"/>
      <c r="EF624" s="390"/>
      <c r="EG624" s="390"/>
      <c r="EH624" s="390"/>
      <c r="EI624" s="390"/>
      <c r="EJ624" s="390"/>
      <c r="EK624" s="390"/>
      <c r="EL624" s="390"/>
      <c r="EM624" s="390"/>
      <c r="EN624" s="390"/>
      <c r="EO624" s="390"/>
      <c r="EP624" s="390"/>
      <c r="EQ624" s="390"/>
      <c r="ER624" s="390"/>
      <c r="ES624" s="390"/>
      <c r="ET624" s="390"/>
      <c r="EU624" s="390"/>
      <c r="EV624" s="390"/>
      <c r="EW624" s="390"/>
      <c r="EX624" s="390"/>
      <c r="EY624" s="390"/>
      <c r="EZ624" s="390"/>
      <c r="FA624" s="390"/>
      <c r="FB624" s="390"/>
      <c r="FC624" s="390"/>
      <c r="FD624" s="390"/>
      <c r="FE624" s="390"/>
      <c r="FF624" s="390"/>
      <c r="FG624" s="390"/>
      <c r="FH624" s="390"/>
      <c r="FI624" s="390"/>
      <c r="FJ624" s="390"/>
      <c r="FK624" s="390"/>
      <c r="FL624" s="390"/>
      <c r="FM624" s="390"/>
      <c r="FN624" s="390"/>
      <c r="FO624" s="390"/>
      <c r="FP624" s="390"/>
      <c r="FQ624" s="390"/>
      <c r="FR624" s="390"/>
      <c r="FS624" s="390"/>
      <c r="FT624" s="390"/>
      <c r="FU624" s="390"/>
      <c r="FV624" s="390"/>
      <c r="FW624" s="390"/>
      <c r="FX624" s="390"/>
      <c r="FY624" s="390"/>
      <c r="FZ624" s="390"/>
      <c r="GA624" s="390"/>
      <c r="GB624" s="390"/>
      <c r="GC624" s="390"/>
      <c r="GD624" s="390"/>
      <c r="GE624" s="390"/>
      <c r="GF624" s="390"/>
      <c r="GG624" s="390"/>
      <c r="GH624" s="390"/>
      <c r="GI624" s="390"/>
      <c r="GJ624" s="390"/>
      <c r="GK624" s="390"/>
      <c r="GL624" s="390"/>
      <c r="GM624" s="390"/>
      <c r="GN624" s="390"/>
      <c r="GO624" s="390"/>
      <c r="GP624" s="390"/>
      <c r="GQ624" s="390"/>
      <c r="GR624" s="390"/>
      <c r="GS624" s="390"/>
      <c r="GT624" s="390"/>
      <c r="GU624" s="390"/>
      <c r="GV624" s="390"/>
      <c r="GW624" s="390"/>
      <c r="GX624" s="390"/>
      <c r="GY624" s="390"/>
      <c r="GZ624" s="390"/>
      <c r="HA624" s="390"/>
      <c r="HB624" s="390"/>
      <c r="HC624" s="390"/>
      <c r="HD624" s="390"/>
      <c r="HE624" s="390"/>
      <c r="HF624" s="390"/>
      <c r="HG624" s="390"/>
      <c r="HH624" s="390"/>
      <c r="HI624" s="390"/>
      <c r="HJ624" s="390"/>
      <c r="HK624" s="390"/>
      <c r="HL624" s="390"/>
      <c r="HM624" s="390"/>
      <c r="HN624" s="390"/>
      <c r="HO624" s="390"/>
      <c r="HP624" s="390"/>
      <c r="HQ624" s="390"/>
      <c r="HR624" s="390"/>
      <c r="HS624" s="390"/>
      <c r="HT624" s="390"/>
      <c r="HU624" s="390"/>
      <c r="HV624" s="390"/>
      <c r="HW624" s="390"/>
      <c r="HX624" s="390"/>
      <c r="HY624" s="390"/>
      <c r="HZ624" s="390"/>
      <c r="IA624" s="390"/>
      <c r="IB624" s="390"/>
      <c r="IC624" s="390"/>
      <c r="ID624" s="390"/>
      <c r="IE624" s="390"/>
      <c r="IF624" s="390"/>
      <c r="IG624" s="390"/>
      <c r="IH624" s="390"/>
      <c r="II624" s="390"/>
      <c r="IJ624" s="390"/>
      <c r="IK624" s="390"/>
      <c r="IL624" s="390"/>
      <c r="IM624" s="390"/>
      <c r="IN624" s="390"/>
      <c r="IO624" s="390"/>
      <c r="IP624" s="390"/>
      <c r="IQ624" s="390"/>
      <c r="IR624" s="390"/>
      <c r="IS624" s="390"/>
      <c r="IT624" s="390"/>
      <c r="IU624" s="390"/>
      <c r="IV624" s="390"/>
    </row>
    <row r="625" spans="1:256" x14ac:dyDescent="0.2">
      <c r="A625" s="458"/>
      <c r="B625" s="403"/>
      <c r="C625" s="404"/>
      <c r="D625" s="403"/>
      <c r="E625" s="433">
        <f t="shared" si="47"/>
        <v>0</v>
      </c>
      <c r="F625" s="466"/>
      <c r="G625" s="439">
        <f t="shared" si="49"/>
        <v>0</v>
      </c>
      <c r="H625" s="454"/>
      <c r="I625" s="390"/>
      <c r="J625" s="390"/>
      <c r="K625" s="390"/>
      <c r="L625" s="390"/>
      <c r="M625" s="390"/>
      <c r="N625" s="390"/>
      <c r="O625" s="390"/>
      <c r="P625" s="390"/>
      <c r="Q625" s="390"/>
      <c r="R625" s="390"/>
      <c r="S625" s="390"/>
      <c r="T625" s="390"/>
      <c r="U625" s="390"/>
      <c r="V625" s="390"/>
      <c r="W625" s="390"/>
      <c r="X625" s="390"/>
      <c r="Y625" s="390"/>
      <c r="Z625" s="390"/>
      <c r="AA625" s="390"/>
      <c r="AB625" s="390"/>
      <c r="AC625" s="390"/>
      <c r="AD625" s="390"/>
      <c r="AE625" s="390"/>
      <c r="AF625" s="390"/>
      <c r="AG625" s="390"/>
      <c r="AH625" s="390"/>
      <c r="AI625" s="390"/>
      <c r="AJ625" s="390"/>
      <c r="AK625" s="390"/>
      <c r="AL625" s="390"/>
      <c r="AM625" s="390"/>
      <c r="AN625" s="390"/>
      <c r="AO625" s="390"/>
      <c r="AP625" s="390"/>
      <c r="AQ625" s="390"/>
      <c r="AR625" s="390"/>
      <c r="AS625" s="390"/>
      <c r="AT625" s="390"/>
      <c r="AU625" s="390"/>
      <c r="AV625" s="390"/>
      <c r="AW625" s="390"/>
      <c r="AX625" s="390"/>
      <c r="AY625" s="390"/>
      <c r="AZ625" s="390"/>
      <c r="BA625" s="390"/>
      <c r="BB625" s="390"/>
      <c r="BC625" s="390"/>
      <c r="BD625" s="390"/>
      <c r="BE625" s="390"/>
      <c r="BF625" s="390"/>
      <c r="BG625" s="390"/>
      <c r="BH625" s="390"/>
      <c r="BI625" s="390"/>
      <c r="BJ625" s="390"/>
      <c r="BK625" s="390"/>
      <c r="BL625" s="390"/>
      <c r="BM625" s="390"/>
      <c r="BN625" s="390"/>
      <c r="BO625" s="390"/>
      <c r="BP625" s="390"/>
      <c r="BQ625" s="390"/>
      <c r="BR625" s="390"/>
      <c r="BS625" s="390"/>
      <c r="BT625" s="390"/>
      <c r="BU625" s="390"/>
      <c r="BV625" s="390"/>
      <c r="BW625" s="390"/>
      <c r="BX625" s="390"/>
      <c r="BY625" s="390"/>
      <c r="BZ625" s="390"/>
      <c r="CA625" s="390"/>
      <c r="CB625" s="390"/>
      <c r="CC625" s="390"/>
      <c r="CD625" s="390"/>
      <c r="CE625" s="390"/>
      <c r="CF625" s="390"/>
      <c r="CG625" s="390"/>
      <c r="CH625" s="390"/>
      <c r="CI625" s="390"/>
      <c r="CJ625" s="390"/>
      <c r="CK625" s="390"/>
      <c r="CL625" s="390"/>
      <c r="CM625" s="390"/>
      <c r="CN625" s="390"/>
      <c r="CO625" s="390"/>
      <c r="CP625" s="390"/>
      <c r="CQ625" s="390"/>
      <c r="CR625" s="390"/>
      <c r="CS625" s="390"/>
      <c r="CT625" s="390"/>
      <c r="CU625" s="390"/>
      <c r="CV625" s="390"/>
      <c r="CW625" s="390"/>
      <c r="CX625" s="390"/>
      <c r="CY625" s="390"/>
      <c r="CZ625" s="390"/>
      <c r="DA625" s="390"/>
      <c r="DB625" s="390"/>
      <c r="DC625" s="390"/>
      <c r="DD625" s="390"/>
      <c r="DE625" s="390"/>
      <c r="DF625" s="390"/>
      <c r="DG625" s="390"/>
      <c r="DH625" s="390"/>
      <c r="DI625" s="390"/>
      <c r="DJ625" s="390"/>
      <c r="DK625" s="390"/>
      <c r="DL625" s="390"/>
      <c r="DM625" s="390"/>
      <c r="DN625" s="390"/>
      <c r="DO625" s="390"/>
      <c r="DP625" s="390"/>
      <c r="DQ625" s="390"/>
      <c r="DR625" s="390"/>
      <c r="DS625" s="390"/>
      <c r="DT625" s="390"/>
      <c r="DU625" s="390"/>
      <c r="DV625" s="390"/>
      <c r="DW625" s="390"/>
      <c r="DX625" s="390"/>
      <c r="DY625" s="390"/>
      <c r="DZ625" s="390"/>
      <c r="EA625" s="390"/>
      <c r="EB625" s="390"/>
      <c r="EC625" s="390"/>
      <c r="ED625" s="390"/>
      <c r="EE625" s="390"/>
      <c r="EF625" s="390"/>
      <c r="EG625" s="390"/>
      <c r="EH625" s="390"/>
      <c r="EI625" s="390"/>
      <c r="EJ625" s="390"/>
      <c r="EK625" s="390"/>
      <c r="EL625" s="390"/>
      <c r="EM625" s="390"/>
      <c r="EN625" s="390"/>
      <c r="EO625" s="390"/>
      <c r="EP625" s="390"/>
      <c r="EQ625" s="390"/>
      <c r="ER625" s="390"/>
      <c r="ES625" s="390"/>
      <c r="ET625" s="390"/>
      <c r="EU625" s="390"/>
      <c r="EV625" s="390"/>
      <c r="EW625" s="390"/>
      <c r="EX625" s="390"/>
      <c r="EY625" s="390"/>
      <c r="EZ625" s="390"/>
      <c r="FA625" s="390"/>
      <c r="FB625" s="390"/>
      <c r="FC625" s="390"/>
      <c r="FD625" s="390"/>
      <c r="FE625" s="390"/>
      <c r="FF625" s="390"/>
      <c r="FG625" s="390"/>
      <c r="FH625" s="390"/>
      <c r="FI625" s="390"/>
      <c r="FJ625" s="390"/>
      <c r="FK625" s="390"/>
      <c r="FL625" s="390"/>
      <c r="FM625" s="390"/>
      <c r="FN625" s="390"/>
      <c r="FO625" s="390"/>
      <c r="FP625" s="390"/>
      <c r="FQ625" s="390"/>
      <c r="FR625" s="390"/>
      <c r="FS625" s="390"/>
      <c r="FT625" s="390"/>
      <c r="FU625" s="390"/>
      <c r="FV625" s="390"/>
      <c r="FW625" s="390"/>
      <c r="FX625" s="390"/>
      <c r="FY625" s="390"/>
      <c r="FZ625" s="390"/>
      <c r="GA625" s="390"/>
      <c r="GB625" s="390"/>
      <c r="GC625" s="390"/>
      <c r="GD625" s="390"/>
      <c r="GE625" s="390"/>
      <c r="GF625" s="390"/>
      <c r="GG625" s="390"/>
      <c r="GH625" s="390"/>
      <c r="GI625" s="390"/>
      <c r="GJ625" s="390"/>
      <c r="GK625" s="390"/>
      <c r="GL625" s="390"/>
      <c r="GM625" s="390"/>
      <c r="GN625" s="390"/>
      <c r="GO625" s="390"/>
      <c r="GP625" s="390"/>
      <c r="GQ625" s="390"/>
      <c r="GR625" s="390"/>
      <c r="GS625" s="390"/>
      <c r="GT625" s="390"/>
      <c r="GU625" s="390"/>
      <c r="GV625" s="390"/>
      <c r="GW625" s="390"/>
      <c r="GX625" s="390"/>
      <c r="GY625" s="390"/>
      <c r="GZ625" s="390"/>
      <c r="HA625" s="390"/>
      <c r="HB625" s="390"/>
      <c r="HC625" s="390"/>
      <c r="HD625" s="390"/>
      <c r="HE625" s="390"/>
      <c r="HF625" s="390"/>
      <c r="HG625" s="390"/>
      <c r="HH625" s="390"/>
      <c r="HI625" s="390"/>
      <c r="HJ625" s="390"/>
      <c r="HK625" s="390"/>
      <c r="HL625" s="390"/>
      <c r="HM625" s="390"/>
      <c r="HN625" s="390"/>
      <c r="HO625" s="390"/>
      <c r="HP625" s="390"/>
      <c r="HQ625" s="390"/>
      <c r="HR625" s="390"/>
      <c r="HS625" s="390"/>
      <c r="HT625" s="390"/>
      <c r="HU625" s="390"/>
      <c r="HV625" s="390"/>
      <c r="HW625" s="390"/>
      <c r="HX625" s="390"/>
      <c r="HY625" s="390"/>
      <c r="HZ625" s="390"/>
      <c r="IA625" s="390"/>
      <c r="IB625" s="390"/>
      <c r="IC625" s="390"/>
      <c r="ID625" s="390"/>
      <c r="IE625" s="390"/>
      <c r="IF625" s="390"/>
      <c r="IG625" s="390"/>
      <c r="IH625" s="390"/>
      <c r="II625" s="390"/>
      <c r="IJ625" s="390"/>
      <c r="IK625" s="390"/>
      <c r="IL625" s="390"/>
      <c r="IM625" s="390"/>
      <c r="IN625" s="390"/>
      <c r="IO625" s="390"/>
      <c r="IP625" s="390"/>
      <c r="IQ625" s="390"/>
      <c r="IR625" s="390"/>
      <c r="IS625" s="390"/>
      <c r="IT625" s="390"/>
      <c r="IU625" s="390"/>
      <c r="IV625" s="390"/>
    </row>
    <row r="626" spans="1:256" x14ac:dyDescent="0.2">
      <c r="A626" s="458"/>
      <c r="B626" s="403"/>
      <c r="C626" s="404"/>
      <c r="D626" s="403"/>
      <c r="E626" s="433">
        <f t="shared" si="47"/>
        <v>0</v>
      </c>
      <c r="F626" s="466"/>
      <c r="G626" s="439">
        <f t="shared" si="49"/>
        <v>0</v>
      </c>
      <c r="H626" s="454"/>
      <c r="I626" s="390"/>
      <c r="J626" s="390"/>
      <c r="K626" s="390"/>
      <c r="L626" s="390"/>
      <c r="M626" s="390"/>
      <c r="N626" s="390"/>
      <c r="O626" s="390"/>
      <c r="P626" s="390"/>
      <c r="Q626" s="390"/>
      <c r="R626" s="390"/>
      <c r="S626" s="390"/>
      <c r="T626" s="390"/>
      <c r="U626" s="390"/>
      <c r="V626" s="390"/>
      <c r="W626" s="390"/>
      <c r="X626" s="390"/>
      <c r="Y626" s="390"/>
      <c r="Z626" s="390"/>
      <c r="AA626" s="390"/>
      <c r="AB626" s="390"/>
      <c r="AC626" s="390"/>
      <c r="AD626" s="390"/>
      <c r="AE626" s="390"/>
      <c r="AF626" s="390"/>
      <c r="AG626" s="390"/>
      <c r="AH626" s="390"/>
      <c r="AI626" s="390"/>
      <c r="AJ626" s="390"/>
      <c r="AK626" s="390"/>
      <c r="AL626" s="390"/>
      <c r="AM626" s="390"/>
      <c r="AN626" s="390"/>
      <c r="AO626" s="390"/>
      <c r="AP626" s="390"/>
      <c r="AQ626" s="390"/>
      <c r="AR626" s="390"/>
      <c r="AS626" s="390"/>
      <c r="AT626" s="390"/>
      <c r="AU626" s="390"/>
      <c r="AV626" s="390"/>
      <c r="AW626" s="390"/>
      <c r="AX626" s="390"/>
      <c r="AY626" s="390"/>
      <c r="AZ626" s="390"/>
      <c r="BA626" s="390"/>
      <c r="BB626" s="390"/>
      <c r="BC626" s="390"/>
      <c r="BD626" s="390"/>
      <c r="BE626" s="390"/>
      <c r="BF626" s="390"/>
      <c r="BG626" s="390"/>
      <c r="BH626" s="390"/>
      <c r="BI626" s="390"/>
      <c r="BJ626" s="390"/>
      <c r="BK626" s="390"/>
      <c r="BL626" s="390"/>
      <c r="BM626" s="390"/>
      <c r="BN626" s="390"/>
      <c r="BO626" s="390"/>
      <c r="BP626" s="390"/>
      <c r="BQ626" s="390"/>
      <c r="BR626" s="390"/>
      <c r="BS626" s="390"/>
      <c r="BT626" s="390"/>
      <c r="BU626" s="390"/>
      <c r="BV626" s="390"/>
      <c r="BW626" s="390"/>
      <c r="BX626" s="390"/>
      <c r="BY626" s="390"/>
      <c r="BZ626" s="390"/>
      <c r="CA626" s="390"/>
      <c r="CB626" s="390"/>
      <c r="CC626" s="390"/>
      <c r="CD626" s="390"/>
      <c r="CE626" s="390"/>
      <c r="CF626" s="390"/>
      <c r="CG626" s="390"/>
      <c r="CH626" s="390"/>
      <c r="CI626" s="390"/>
      <c r="CJ626" s="390"/>
      <c r="CK626" s="390"/>
      <c r="CL626" s="390"/>
      <c r="CM626" s="390"/>
      <c r="CN626" s="390"/>
      <c r="CO626" s="390"/>
      <c r="CP626" s="390"/>
      <c r="CQ626" s="390"/>
      <c r="CR626" s="390"/>
      <c r="CS626" s="390"/>
      <c r="CT626" s="390"/>
      <c r="CU626" s="390"/>
      <c r="CV626" s="390"/>
      <c r="CW626" s="390"/>
      <c r="CX626" s="390"/>
      <c r="CY626" s="390"/>
      <c r="CZ626" s="390"/>
      <c r="DA626" s="390"/>
      <c r="DB626" s="390"/>
      <c r="DC626" s="390"/>
      <c r="DD626" s="390"/>
      <c r="DE626" s="390"/>
      <c r="DF626" s="390"/>
      <c r="DG626" s="390"/>
      <c r="DH626" s="390"/>
      <c r="DI626" s="390"/>
      <c r="DJ626" s="390"/>
      <c r="DK626" s="390"/>
      <c r="DL626" s="390"/>
      <c r="DM626" s="390"/>
      <c r="DN626" s="390"/>
      <c r="DO626" s="390"/>
      <c r="DP626" s="390"/>
      <c r="DQ626" s="390"/>
      <c r="DR626" s="390"/>
      <c r="DS626" s="390"/>
      <c r="DT626" s="390"/>
      <c r="DU626" s="390"/>
      <c r="DV626" s="390"/>
      <c r="DW626" s="390"/>
      <c r="DX626" s="390"/>
      <c r="DY626" s="390"/>
      <c r="DZ626" s="390"/>
      <c r="EA626" s="390"/>
      <c r="EB626" s="390"/>
      <c r="EC626" s="390"/>
      <c r="ED626" s="390"/>
      <c r="EE626" s="390"/>
      <c r="EF626" s="390"/>
      <c r="EG626" s="390"/>
      <c r="EH626" s="390"/>
      <c r="EI626" s="390"/>
      <c r="EJ626" s="390"/>
      <c r="EK626" s="390"/>
      <c r="EL626" s="390"/>
      <c r="EM626" s="390"/>
      <c r="EN626" s="390"/>
      <c r="EO626" s="390"/>
      <c r="EP626" s="390"/>
      <c r="EQ626" s="390"/>
      <c r="ER626" s="390"/>
      <c r="ES626" s="390"/>
      <c r="ET626" s="390"/>
      <c r="EU626" s="390"/>
      <c r="EV626" s="390"/>
      <c r="EW626" s="390"/>
      <c r="EX626" s="390"/>
      <c r="EY626" s="390"/>
      <c r="EZ626" s="390"/>
      <c r="FA626" s="390"/>
      <c r="FB626" s="390"/>
      <c r="FC626" s="390"/>
      <c r="FD626" s="390"/>
      <c r="FE626" s="390"/>
      <c r="FF626" s="390"/>
      <c r="FG626" s="390"/>
      <c r="FH626" s="390"/>
      <c r="FI626" s="390"/>
      <c r="FJ626" s="390"/>
      <c r="FK626" s="390"/>
      <c r="FL626" s="390"/>
      <c r="FM626" s="390"/>
      <c r="FN626" s="390"/>
      <c r="FO626" s="390"/>
      <c r="FP626" s="390"/>
      <c r="FQ626" s="390"/>
      <c r="FR626" s="390"/>
      <c r="FS626" s="390"/>
      <c r="FT626" s="390"/>
      <c r="FU626" s="390"/>
      <c r="FV626" s="390"/>
      <c r="FW626" s="390"/>
      <c r="FX626" s="390"/>
      <c r="FY626" s="390"/>
      <c r="FZ626" s="390"/>
      <c r="GA626" s="390"/>
      <c r="GB626" s="390"/>
      <c r="GC626" s="390"/>
      <c r="GD626" s="390"/>
      <c r="GE626" s="390"/>
      <c r="GF626" s="390"/>
      <c r="GG626" s="390"/>
      <c r="GH626" s="390"/>
      <c r="GI626" s="390"/>
      <c r="GJ626" s="390"/>
      <c r="GK626" s="390"/>
      <c r="GL626" s="390"/>
      <c r="GM626" s="390"/>
      <c r="GN626" s="390"/>
      <c r="GO626" s="390"/>
      <c r="GP626" s="390"/>
      <c r="GQ626" s="390"/>
      <c r="GR626" s="390"/>
      <c r="GS626" s="390"/>
      <c r="GT626" s="390"/>
      <c r="GU626" s="390"/>
      <c r="GV626" s="390"/>
      <c r="GW626" s="390"/>
      <c r="GX626" s="390"/>
      <c r="GY626" s="390"/>
      <c r="GZ626" s="390"/>
      <c r="HA626" s="390"/>
      <c r="HB626" s="390"/>
      <c r="HC626" s="390"/>
      <c r="HD626" s="390"/>
      <c r="HE626" s="390"/>
      <c r="HF626" s="390"/>
      <c r="HG626" s="390"/>
      <c r="HH626" s="390"/>
      <c r="HI626" s="390"/>
      <c r="HJ626" s="390"/>
      <c r="HK626" s="390"/>
      <c r="HL626" s="390"/>
      <c r="HM626" s="390"/>
      <c r="HN626" s="390"/>
      <c r="HO626" s="390"/>
      <c r="HP626" s="390"/>
      <c r="HQ626" s="390"/>
      <c r="HR626" s="390"/>
      <c r="HS626" s="390"/>
      <c r="HT626" s="390"/>
      <c r="HU626" s="390"/>
      <c r="HV626" s="390"/>
      <c r="HW626" s="390"/>
      <c r="HX626" s="390"/>
      <c r="HY626" s="390"/>
      <c r="HZ626" s="390"/>
      <c r="IA626" s="390"/>
      <c r="IB626" s="390"/>
      <c r="IC626" s="390"/>
      <c r="ID626" s="390"/>
      <c r="IE626" s="390"/>
      <c r="IF626" s="390"/>
      <c r="IG626" s="390"/>
      <c r="IH626" s="390"/>
      <c r="II626" s="390"/>
      <c r="IJ626" s="390"/>
      <c r="IK626" s="390"/>
      <c r="IL626" s="390"/>
      <c r="IM626" s="390"/>
      <c r="IN626" s="390"/>
      <c r="IO626" s="390"/>
      <c r="IP626" s="390"/>
      <c r="IQ626" s="390"/>
      <c r="IR626" s="390"/>
      <c r="IS626" s="390"/>
      <c r="IT626" s="390"/>
      <c r="IU626" s="390"/>
      <c r="IV626" s="390"/>
    </row>
    <row r="627" spans="1:256" x14ac:dyDescent="0.2">
      <c r="A627" s="458"/>
      <c r="B627" s="403"/>
      <c r="C627" s="404"/>
      <c r="D627" s="403"/>
      <c r="E627" s="433">
        <f t="shared" si="47"/>
        <v>0</v>
      </c>
      <c r="F627" s="466"/>
      <c r="G627" s="439">
        <f t="shared" si="49"/>
        <v>0</v>
      </c>
      <c r="H627" s="454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  <c r="V627" s="390"/>
      <c r="W627" s="390"/>
      <c r="X627" s="390"/>
      <c r="Y627" s="390"/>
      <c r="Z627" s="390"/>
      <c r="AA627" s="390"/>
      <c r="AB627" s="390"/>
      <c r="AC627" s="390"/>
      <c r="AD627" s="390"/>
      <c r="AE627" s="390"/>
      <c r="AF627" s="390"/>
      <c r="AG627" s="390"/>
      <c r="AH627" s="390"/>
      <c r="AI627" s="390"/>
      <c r="AJ627" s="390"/>
      <c r="AK627" s="390"/>
      <c r="AL627" s="390"/>
      <c r="AM627" s="390"/>
      <c r="AN627" s="390"/>
      <c r="AO627" s="390"/>
      <c r="AP627" s="390"/>
      <c r="AQ627" s="390"/>
      <c r="AR627" s="390"/>
      <c r="AS627" s="390"/>
      <c r="AT627" s="390"/>
      <c r="AU627" s="390"/>
      <c r="AV627" s="390"/>
      <c r="AW627" s="390"/>
      <c r="AX627" s="390"/>
      <c r="AY627" s="390"/>
      <c r="AZ627" s="390"/>
      <c r="BA627" s="390"/>
      <c r="BB627" s="390"/>
      <c r="BC627" s="390"/>
      <c r="BD627" s="390"/>
      <c r="BE627" s="390"/>
      <c r="BF627" s="390"/>
      <c r="BG627" s="390"/>
      <c r="BH627" s="390"/>
      <c r="BI627" s="390"/>
      <c r="BJ627" s="390"/>
      <c r="BK627" s="390"/>
      <c r="BL627" s="390"/>
      <c r="BM627" s="390"/>
      <c r="BN627" s="390"/>
      <c r="BO627" s="390"/>
      <c r="BP627" s="390"/>
      <c r="BQ627" s="390"/>
      <c r="BR627" s="390"/>
      <c r="BS627" s="390"/>
      <c r="BT627" s="390"/>
      <c r="BU627" s="390"/>
      <c r="BV627" s="390"/>
      <c r="BW627" s="390"/>
      <c r="BX627" s="390"/>
      <c r="BY627" s="390"/>
      <c r="BZ627" s="390"/>
      <c r="CA627" s="390"/>
      <c r="CB627" s="390"/>
      <c r="CC627" s="390"/>
      <c r="CD627" s="390"/>
      <c r="CE627" s="390"/>
      <c r="CF627" s="390"/>
      <c r="CG627" s="390"/>
      <c r="CH627" s="390"/>
      <c r="CI627" s="390"/>
      <c r="CJ627" s="390"/>
      <c r="CK627" s="390"/>
      <c r="CL627" s="390"/>
      <c r="CM627" s="390"/>
      <c r="CN627" s="390"/>
      <c r="CO627" s="390"/>
      <c r="CP627" s="390"/>
      <c r="CQ627" s="390"/>
      <c r="CR627" s="390"/>
      <c r="CS627" s="390"/>
      <c r="CT627" s="390"/>
      <c r="CU627" s="390"/>
      <c r="CV627" s="390"/>
      <c r="CW627" s="390"/>
      <c r="CX627" s="390"/>
      <c r="CY627" s="390"/>
      <c r="CZ627" s="390"/>
      <c r="DA627" s="390"/>
      <c r="DB627" s="390"/>
      <c r="DC627" s="390"/>
      <c r="DD627" s="390"/>
      <c r="DE627" s="390"/>
      <c r="DF627" s="390"/>
      <c r="DG627" s="390"/>
      <c r="DH627" s="390"/>
      <c r="DI627" s="390"/>
      <c r="DJ627" s="390"/>
      <c r="DK627" s="390"/>
      <c r="DL627" s="390"/>
      <c r="DM627" s="390"/>
      <c r="DN627" s="390"/>
      <c r="DO627" s="390"/>
      <c r="DP627" s="390"/>
      <c r="DQ627" s="390"/>
      <c r="DR627" s="390"/>
      <c r="DS627" s="390"/>
      <c r="DT627" s="390"/>
      <c r="DU627" s="390"/>
      <c r="DV627" s="390"/>
      <c r="DW627" s="390"/>
      <c r="DX627" s="390"/>
      <c r="DY627" s="390"/>
      <c r="DZ627" s="390"/>
      <c r="EA627" s="390"/>
      <c r="EB627" s="390"/>
      <c r="EC627" s="390"/>
      <c r="ED627" s="390"/>
      <c r="EE627" s="390"/>
      <c r="EF627" s="390"/>
      <c r="EG627" s="390"/>
      <c r="EH627" s="390"/>
      <c r="EI627" s="390"/>
      <c r="EJ627" s="390"/>
      <c r="EK627" s="390"/>
      <c r="EL627" s="390"/>
      <c r="EM627" s="390"/>
      <c r="EN627" s="390"/>
      <c r="EO627" s="390"/>
      <c r="EP627" s="390"/>
      <c r="EQ627" s="390"/>
      <c r="ER627" s="390"/>
      <c r="ES627" s="390"/>
      <c r="ET627" s="390"/>
      <c r="EU627" s="390"/>
      <c r="EV627" s="390"/>
      <c r="EW627" s="390"/>
      <c r="EX627" s="390"/>
      <c r="EY627" s="390"/>
      <c r="EZ627" s="390"/>
      <c r="FA627" s="390"/>
      <c r="FB627" s="390"/>
      <c r="FC627" s="390"/>
      <c r="FD627" s="390"/>
      <c r="FE627" s="390"/>
      <c r="FF627" s="390"/>
      <c r="FG627" s="390"/>
      <c r="FH627" s="390"/>
      <c r="FI627" s="390"/>
      <c r="FJ627" s="390"/>
      <c r="FK627" s="390"/>
      <c r="FL627" s="390"/>
      <c r="FM627" s="390"/>
      <c r="FN627" s="390"/>
      <c r="FO627" s="390"/>
      <c r="FP627" s="390"/>
      <c r="FQ627" s="390"/>
      <c r="FR627" s="390"/>
      <c r="FS627" s="390"/>
      <c r="FT627" s="390"/>
      <c r="FU627" s="390"/>
      <c r="FV627" s="390"/>
      <c r="FW627" s="390"/>
      <c r="FX627" s="390"/>
      <c r="FY627" s="390"/>
      <c r="FZ627" s="390"/>
      <c r="GA627" s="390"/>
      <c r="GB627" s="390"/>
      <c r="GC627" s="390"/>
      <c r="GD627" s="390"/>
      <c r="GE627" s="390"/>
      <c r="GF627" s="390"/>
      <c r="GG627" s="390"/>
      <c r="GH627" s="390"/>
      <c r="GI627" s="390"/>
      <c r="GJ627" s="390"/>
      <c r="GK627" s="390"/>
      <c r="GL627" s="390"/>
      <c r="GM627" s="390"/>
      <c r="GN627" s="390"/>
      <c r="GO627" s="390"/>
      <c r="GP627" s="390"/>
      <c r="GQ627" s="390"/>
      <c r="GR627" s="390"/>
      <c r="GS627" s="390"/>
      <c r="GT627" s="390"/>
      <c r="GU627" s="390"/>
      <c r="GV627" s="390"/>
      <c r="GW627" s="390"/>
      <c r="GX627" s="390"/>
      <c r="GY627" s="390"/>
      <c r="GZ627" s="390"/>
      <c r="HA627" s="390"/>
      <c r="HB627" s="390"/>
      <c r="HC627" s="390"/>
      <c r="HD627" s="390"/>
      <c r="HE627" s="390"/>
      <c r="HF627" s="390"/>
      <c r="HG627" s="390"/>
      <c r="HH627" s="390"/>
      <c r="HI627" s="390"/>
      <c r="HJ627" s="390"/>
      <c r="HK627" s="390"/>
      <c r="HL627" s="390"/>
      <c r="HM627" s="390"/>
      <c r="HN627" s="390"/>
      <c r="HO627" s="390"/>
      <c r="HP627" s="390"/>
      <c r="HQ627" s="390"/>
      <c r="HR627" s="390"/>
      <c r="HS627" s="390"/>
      <c r="HT627" s="390"/>
      <c r="HU627" s="390"/>
      <c r="HV627" s="390"/>
      <c r="HW627" s="390"/>
      <c r="HX627" s="390"/>
      <c r="HY627" s="390"/>
      <c r="HZ627" s="390"/>
      <c r="IA627" s="390"/>
      <c r="IB627" s="390"/>
      <c r="IC627" s="390"/>
      <c r="ID627" s="390"/>
      <c r="IE627" s="390"/>
      <c r="IF627" s="390"/>
      <c r="IG627" s="390"/>
      <c r="IH627" s="390"/>
      <c r="II627" s="390"/>
      <c r="IJ627" s="390"/>
      <c r="IK627" s="390"/>
      <c r="IL627" s="390"/>
      <c r="IM627" s="390"/>
      <c r="IN627" s="390"/>
      <c r="IO627" s="390"/>
      <c r="IP627" s="390"/>
      <c r="IQ627" s="390"/>
      <c r="IR627" s="390"/>
      <c r="IS627" s="390"/>
      <c r="IT627" s="390"/>
      <c r="IU627" s="390"/>
      <c r="IV627" s="390"/>
    </row>
    <row r="628" spans="1:256" x14ac:dyDescent="0.2">
      <c r="A628" s="458"/>
      <c r="B628" s="403"/>
      <c r="C628" s="404"/>
      <c r="D628" s="403"/>
      <c r="E628" s="433">
        <f t="shared" si="47"/>
        <v>0</v>
      </c>
      <c r="F628" s="466"/>
      <c r="G628" s="439">
        <f t="shared" si="49"/>
        <v>0</v>
      </c>
      <c r="H628" s="454"/>
      <c r="I628" s="390"/>
      <c r="J628" s="390"/>
      <c r="K628" s="390"/>
      <c r="L628" s="390"/>
      <c r="M628" s="390"/>
      <c r="N628" s="390"/>
      <c r="O628" s="390"/>
      <c r="P628" s="390"/>
      <c r="Q628" s="390"/>
      <c r="R628" s="390"/>
      <c r="S628" s="390"/>
      <c r="T628" s="390"/>
      <c r="U628" s="390"/>
      <c r="V628" s="390"/>
      <c r="W628" s="390"/>
      <c r="X628" s="390"/>
      <c r="Y628" s="390"/>
      <c r="Z628" s="390"/>
      <c r="AA628" s="390"/>
      <c r="AB628" s="390"/>
      <c r="AC628" s="390"/>
      <c r="AD628" s="390"/>
      <c r="AE628" s="390"/>
      <c r="AF628" s="390"/>
      <c r="AG628" s="390"/>
      <c r="AH628" s="390"/>
      <c r="AI628" s="390"/>
      <c r="AJ628" s="390"/>
      <c r="AK628" s="390"/>
      <c r="AL628" s="390"/>
      <c r="AM628" s="390"/>
      <c r="AN628" s="390"/>
      <c r="AO628" s="390"/>
      <c r="AP628" s="390"/>
      <c r="AQ628" s="390"/>
      <c r="AR628" s="390"/>
      <c r="AS628" s="390"/>
      <c r="AT628" s="390"/>
      <c r="AU628" s="390"/>
      <c r="AV628" s="390"/>
      <c r="AW628" s="390"/>
      <c r="AX628" s="390"/>
      <c r="AY628" s="390"/>
      <c r="AZ628" s="390"/>
      <c r="BA628" s="390"/>
      <c r="BB628" s="390"/>
      <c r="BC628" s="390"/>
      <c r="BD628" s="390"/>
      <c r="BE628" s="390"/>
      <c r="BF628" s="390"/>
      <c r="BG628" s="390"/>
      <c r="BH628" s="390"/>
      <c r="BI628" s="390"/>
      <c r="BJ628" s="390"/>
      <c r="BK628" s="390"/>
      <c r="BL628" s="390"/>
      <c r="BM628" s="390"/>
      <c r="BN628" s="390"/>
      <c r="BO628" s="390"/>
      <c r="BP628" s="390"/>
      <c r="BQ628" s="390"/>
      <c r="BR628" s="390"/>
      <c r="BS628" s="390"/>
      <c r="BT628" s="390"/>
      <c r="BU628" s="390"/>
      <c r="BV628" s="390"/>
      <c r="BW628" s="390"/>
      <c r="BX628" s="390"/>
      <c r="BY628" s="390"/>
      <c r="BZ628" s="390"/>
      <c r="CA628" s="390"/>
      <c r="CB628" s="390"/>
      <c r="CC628" s="390"/>
      <c r="CD628" s="390"/>
      <c r="CE628" s="390"/>
      <c r="CF628" s="390"/>
      <c r="CG628" s="390"/>
      <c r="CH628" s="390"/>
      <c r="CI628" s="390"/>
      <c r="CJ628" s="390"/>
      <c r="CK628" s="390"/>
      <c r="CL628" s="390"/>
      <c r="CM628" s="390"/>
      <c r="CN628" s="390"/>
      <c r="CO628" s="390"/>
      <c r="CP628" s="390"/>
      <c r="CQ628" s="390"/>
      <c r="CR628" s="390"/>
      <c r="CS628" s="390"/>
      <c r="CT628" s="390"/>
      <c r="CU628" s="390"/>
      <c r="CV628" s="390"/>
      <c r="CW628" s="390"/>
      <c r="CX628" s="390"/>
      <c r="CY628" s="390"/>
      <c r="CZ628" s="390"/>
      <c r="DA628" s="390"/>
      <c r="DB628" s="390"/>
      <c r="DC628" s="390"/>
      <c r="DD628" s="390"/>
      <c r="DE628" s="390"/>
      <c r="DF628" s="390"/>
      <c r="DG628" s="390"/>
      <c r="DH628" s="390"/>
      <c r="DI628" s="390"/>
      <c r="DJ628" s="390"/>
      <c r="DK628" s="390"/>
      <c r="DL628" s="390"/>
      <c r="DM628" s="390"/>
      <c r="DN628" s="390"/>
      <c r="DO628" s="390"/>
      <c r="DP628" s="390"/>
      <c r="DQ628" s="390"/>
      <c r="DR628" s="390"/>
      <c r="DS628" s="390"/>
      <c r="DT628" s="390"/>
      <c r="DU628" s="390"/>
      <c r="DV628" s="390"/>
      <c r="DW628" s="390"/>
      <c r="DX628" s="390"/>
      <c r="DY628" s="390"/>
      <c r="DZ628" s="390"/>
      <c r="EA628" s="390"/>
      <c r="EB628" s="390"/>
      <c r="EC628" s="390"/>
      <c r="ED628" s="390"/>
      <c r="EE628" s="390"/>
      <c r="EF628" s="390"/>
      <c r="EG628" s="390"/>
      <c r="EH628" s="390"/>
      <c r="EI628" s="390"/>
      <c r="EJ628" s="390"/>
      <c r="EK628" s="390"/>
      <c r="EL628" s="390"/>
      <c r="EM628" s="390"/>
      <c r="EN628" s="390"/>
      <c r="EO628" s="390"/>
      <c r="EP628" s="390"/>
      <c r="EQ628" s="390"/>
      <c r="ER628" s="390"/>
      <c r="ES628" s="390"/>
      <c r="ET628" s="390"/>
      <c r="EU628" s="390"/>
      <c r="EV628" s="390"/>
      <c r="EW628" s="390"/>
      <c r="EX628" s="390"/>
      <c r="EY628" s="390"/>
      <c r="EZ628" s="390"/>
      <c r="FA628" s="390"/>
      <c r="FB628" s="390"/>
      <c r="FC628" s="390"/>
      <c r="FD628" s="390"/>
      <c r="FE628" s="390"/>
      <c r="FF628" s="390"/>
      <c r="FG628" s="390"/>
      <c r="FH628" s="390"/>
      <c r="FI628" s="390"/>
      <c r="FJ628" s="390"/>
      <c r="FK628" s="390"/>
      <c r="FL628" s="390"/>
      <c r="FM628" s="390"/>
      <c r="FN628" s="390"/>
      <c r="FO628" s="390"/>
      <c r="FP628" s="390"/>
      <c r="FQ628" s="390"/>
      <c r="FR628" s="390"/>
      <c r="FS628" s="390"/>
      <c r="FT628" s="390"/>
      <c r="FU628" s="390"/>
      <c r="FV628" s="390"/>
      <c r="FW628" s="390"/>
      <c r="FX628" s="390"/>
      <c r="FY628" s="390"/>
      <c r="FZ628" s="390"/>
      <c r="GA628" s="390"/>
      <c r="GB628" s="390"/>
      <c r="GC628" s="390"/>
      <c r="GD628" s="390"/>
      <c r="GE628" s="390"/>
      <c r="GF628" s="390"/>
      <c r="GG628" s="390"/>
      <c r="GH628" s="390"/>
      <c r="GI628" s="390"/>
      <c r="GJ628" s="390"/>
      <c r="GK628" s="390"/>
      <c r="GL628" s="390"/>
      <c r="GM628" s="390"/>
      <c r="GN628" s="390"/>
      <c r="GO628" s="390"/>
      <c r="GP628" s="390"/>
      <c r="GQ628" s="390"/>
      <c r="GR628" s="390"/>
      <c r="GS628" s="390"/>
      <c r="GT628" s="390"/>
      <c r="GU628" s="390"/>
      <c r="GV628" s="390"/>
      <c r="GW628" s="390"/>
      <c r="GX628" s="390"/>
      <c r="GY628" s="390"/>
      <c r="GZ628" s="390"/>
      <c r="HA628" s="390"/>
      <c r="HB628" s="390"/>
      <c r="HC628" s="390"/>
      <c r="HD628" s="390"/>
      <c r="HE628" s="390"/>
      <c r="HF628" s="390"/>
      <c r="HG628" s="390"/>
      <c r="HH628" s="390"/>
      <c r="HI628" s="390"/>
      <c r="HJ628" s="390"/>
      <c r="HK628" s="390"/>
      <c r="HL628" s="390"/>
      <c r="HM628" s="390"/>
      <c r="HN628" s="390"/>
      <c r="HO628" s="390"/>
      <c r="HP628" s="390"/>
      <c r="HQ628" s="390"/>
      <c r="HR628" s="390"/>
      <c r="HS628" s="390"/>
      <c r="HT628" s="390"/>
      <c r="HU628" s="390"/>
      <c r="HV628" s="390"/>
      <c r="HW628" s="390"/>
      <c r="HX628" s="390"/>
      <c r="HY628" s="390"/>
      <c r="HZ628" s="390"/>
      <c r="IA628" s="390"/>
      <c r="IB628" s="390"/>
      <c r="IC628" s="390"/>
      <c r="ID628" s="390"/>
      <c r="IE628" s="390"/>
      <c r="IF628" s="390"/>
      <c r="IG628" s="390"/>
      <c r="IH628" s="390"/>
      <c r="II628" s="390"/>
      <c r="IJ628" s="390"/>
      <c r="IK628" s="390"/>
      <c r="IL628" s="390"/>
      <c r="IM628" s="390"/>
      <c r="IN628" s="390"/>
      <c r="IO628" s="390"/>
      <c r="IP628" s="390"/>
      <c r="IQ628" s="390"/>
      <c r="IR628" s="390"/>
      <c r="IS628" s="390"/>
      <c r="IT628" s="390"/>
      <c r="IU628" s="390"/>
      <c r="IV628" s="390"/>
    </row>
    <row r="629" spans="1:256" x14ac:dyDescent="0.2">
      <c r="A629" s="458"/>
      <c r="B629" s="403"/>
      <c r="C629" s="404"/>
      <c r="D629" s="403"/>
      <c r="E629" s="433">
        <f t="shared" si="47"/>
        <v>0</v>
      </c>
      <c r="F629" s="466"/>
      <c r="G629" s="439">
        <f t="shared" si="49"/>
        <v>0</v>
      </c>
      <c r="H629" s="454"/>
      <c r="I629" s="390"/>
      <c r="J629" s="390"/>
      <c r="K629" s="390"/>
      <c r="L629" s="390"/>
      <c r="M629" s="390"/>
      <c r="N629" s="390"/>
      <c r="O629" s="390"/>
      <c r="P629" s="390"/>
      <c r="Q629" s="390"/>
      <c r="R629" s="390"/>
      <c r="S629" s="390"/>
      <c r="T629" s="390"/>
      <c r="U629" s="390"/>
      <c r="V629" s="390"/>
      <c r="W629" s="390"/>
      <c r="X629" s="390"/>
      <c r="Y629" s="390"/>
      <c r="Z629" s="390"/>
      <c r="AA629" s="390"/>
      <c r="AB629" s="390"/>
      <c r="AC629" s="390"/>
      <c r="AD629" s="390"/>
      <c r="AE629" s="390"/>
      <c r="AF629" s="390"/>
      <c r="AG629" s="390"/>
      <c r="AH629" s="390"/>
      <c r="AI629" s="390"/>
      <c r="AJ629" s="390"/>
      <c r="AK629" s="390"/>
      <c r="AL629" s="390"/>
      <c r="AM629" s="390"/>
      <c r="AN629" s="390"/>
      <c r="AO629" s="390"/>
      <c r="AP629" s="390"/>
      <c r="AQ629" s="390"/>
      <c r="AR629" s="390"/>
      <c r="AS629" s="390"/>
      <c r="AT629" s="390"/>
      <c r="AU629" s="390"/>
      <c r="AV629" s="390"/>
      <c r="AW629" s="390"/>
      <c r="AX629" s="390"/>
      <c r="AY629" s="390"/>
      <c r="AZ629" s="390"/>
      <c r="BA629" s="390"/>
      <c r="BB629" s="390"/>
      <c r="BC629" s="390"/>
      <c r="BD629" s="390"/>
      <c r="BE629" s="390"/>
      <c r="BF629" s="390"/>
      <c r="BG629" s="390"/>
      <c r="BH629" s="390"/>
      <c r="BI629" s="390"/>
      <c r="BJ629" s="390"/>
      <c r="BK629" s="390"/>
      <c r="BL629" s="390"/>
      <c r="BM629" s="390"/>
      <c r="BN629" s="390"/>
      <c r="BO629" s="390"/>
      <c r="BP629" s="390"/>
      <c r="BQ629" s="390"/>
      <c r="BR629" s="390"/>
      <c r="BS629" s="390"/>
      <c r="BT629" s="390"/>
      <c r="BU629" s="390"/>
      <c r="BV629" s="390"/>
      <c r="BW629" s="390"/>
      <c r="BX629" s="390"/>
      <c r="BY629" s="390"/>
      <c r="BZ629" s="390"/>
      <c r="CA629" s="390"/>
      <c r="CB629" s="390"/>
      <c r="CC629" s="390"/>
      <c r="CD629" s="390"/>
      <c r="CE629" s="390"/>
      <c r="CF629" s="390"/>
      <c r="CG629" s="390"/>
      <c r="CH629" s="390"/>
      <c r="CI629" s="390"/>
      <c r="CJ629" s="390"/>
      <c r="CK629" s="390"/>
      <c r="CL629" s="390"/>
      <c r="CM629" s="390"/>
      <c r="CN629" s="390"/>
      <c r="CO629" s="390"/>
      <c r="CP629" s="390"/>
      <c r="CQ629" s="390"/>
      <c r="CR629" s="390"/>
      <c r="CS629" s="390"/>
      <c r="CT629" s="390"/>
      <c r="CU629" s="390"/>
      <c r="CV629" s="390"/>
      <c r="CW629" s="390"/>
      <c r="CX629" s="390"/>
      <c r="CY629" s="390"/>
      <c r="CZ629" s="390"/>
      <c r="DA629" s="390"/>
      <c r="DB629" s="390"/>
      <c r="DC629" s="390"/>
      <c r="DD629" s="390"/>
      <c r="DE629" s="390"/>
      <c r="DF629" s="390"/>
      <c r="DG629" s="390"/>
      <c r="DH629" s="390"/>
      <c r="DI629" s="390"/>
      <c r="DJ629" s="390"/>
      <c r="DK629" s="390"/>
      <c r="DL629" s="390"/>
      <c r="DM629" s="390"/>
      <c r="DN629" s="390"/>
      <c r="DO629" s="390"/>
      <c r="DP629" s="390"/>
      <c r="DQ629" s="390"/>
      <c r="DR629" s="390"/>
      <c r="DS629" s="390"/>
      <c r="DT629" s="390"/>
      <c r="DU629" s="390"/>
      <c r="DV629" s="390"/>
      <c r="DW629" s="390"/>
      <c r="DX629" s="390"/>
      <c r="DY629" s="390"/>
      <c r="DZ629" s="390"/>
      <c r="EA629" s="390"/>
      <c r="EB629" s="390"/>
      <c r="EC629" s="390"/>
      <c r="ED629" s="390"/>
      <c r="EE629" s="390"/>
      <c r="EF629" s="390"/>
      <c r="EG629" s="390"/>
      <c r="EH629" s="390"/>
      <c r="EI629" s="390"/>
      <c r="EJ629" s="390"/>
      <c r="EK629" s="390"/>
      <c r="EL629" s="390"/>
      <c r="EM629" s="390"/>
      <c r="EN629" s="390"/>
      <c r="EO629" s="390"/>
      <c r="EP629" s="390"/>
      <c r="EQ629" s="390"/>
      <c r="ER629" s="390"/>
      <c r="ES629" s="390"/>
      <c r="ET629" s="390"/>
      <c r="EU629" s="390"/>
      <c r="EV629" s="390"/>
      <c r="EW629" s="390"/>
      <c r="EX629" s="390"/>
      <c r="EY629" s="390"/>
      <c r="EZ629" s="390"/>
      <c r="FA629" s="390"/>
      <c r="FB629" s="390"/>
      <c r="FC629" s="390"/>
      <c r="FD629" s="390"/>
      <c r="FE629" s="390"/>
      <c r="FF629" s="390"/>
      <c r="FG629" s="390"/>
      <c r="FH629" s="390"/>
      <c r="FI629" s="390"/>
      <c r="FJ629" s="390"/>
      <c r="FK629" s="390"/>
      <c r="FL629" s="390"/>
      <c r="FM629" s="390"/>
      <c r="FN629" s="390"/>
      <c r="FO629" s="390"/>
      <c r="FP629" s="390"/>
      <c r="FQ629" s="390"/>
      <c r="FR629" s="390"/>
      <c r="FS629" s="390"/>
      <c r="FT629" s="390"/>
      <c r="FU629" s="390"/>
      <c r="FV629" s="390"/>
      <c r="FW629" s="390"/>
      <c r="FX629" s="390"/>
      <c r="FY629" s="390"/>
      <c r="FZ629" s="390"/>
      <c r="GA629" s="390"/>
      <c r="GB629" s="390"/>
      <c r="GC629" s="390"/>
      <c r="GD629" s="390"/>
      <c r="GE629" s="390"/>
      <c r="GF629" s="390"/>
      <c r="GG629" s="390"/>
      <c r="GH629" s="390"/>
      <c r="GI629" s="390"/>
      <c r="GJ629" s="390"/>
      <c r="GK629" s="390"/>
      <c r="GL629" s="390"/>
      <c r="GM629" s="390"/>
      <c r="GN629" s="390"/>
      <c r="GO629" s="390"/>
      <c r="GP629" s="390"/>
      <c r="GQ629" s="390"/>
      <c r="GR629" s="390"/>
      <c r="GS629" s="390"/>
      <c r="GT629" s="390"/>
      <c r="GU629" s="390"/>
      <c r="GV629" s="390"/>
      <c r="GW629" s="390"/>
      <c r="GX629" s="390"/>
      <c r="GY629" s="390"/>
      <c r="GZ629" s="390"/>
      <c r="HA629" s="390"/>
      <c r="HB629" s="390"/>
      <c r="HC629" s="390"/>
      <c r="HD629" s="390"/>
      <c r="HE629" s="390"/>
      <c r="HF629" s="390"/>
      <c r="HG629" s="390"/>
      <c r="HH629" s="390"/>
      <c r="HI629" s="390"/>
      <c r="HJ629" s="390"/>
      <c r="HK629" s="390"/>
      <c r="HL629" s="390"/>
      <c r="HM629" s="390"/>
      <c r="HN629" s="390"/>
      <c r="HO629" s="390"/>
      <c r="HP629" s="390"/>
      <c r="HQ629" s="390"/>
      <c r="HR629" s="390"/>
      <c r="HS629" s="390"/>
      <c r="HT629" s="390"/>
      <c r="HU629" s="390"/>
      <c r="HV629" s="390"/>
      <c r="HW629" s="390"/>
      <c r="HX629" s="390"/>
      <c r="HY629" s="390"/>
      <c r="HZ629" s="390"/>
      <c r="IA629" s="390"/>
      <c r="IB629" s="390"/>
      <c r="IC629" s="390"/>
      <c r="ID629" s="390"/>
      <c r="IE629" s="390"/>
      <c r="IF629" s="390"/>
      <c r="IG629" s="390"/>
      <c r="IH629" s="390"/>
      <c r="II629" s="390"/>
      <c r="IJ629" s="390"/>
      <c r="IK629" s="390"/>
      <c r="IL629" s="390"/>
      <c r="IM629" s="390"/>
      <c r="IN629" s="390"/>
      <c r="IO629" s="390"/>
      <c r="IP629" s="390"/>
      <c r="IQ629" s="390"/>
      <c r="IR629" s="390"/>
      <c r="IS629" s="390"/>
      <c r="IT629" s="390"/>
      <c r="IU629" s="390"/>
      <c r="IV629" s="390"/>
    </row>
    <row r="630" spans="1:256" x14ac:dyDescent="0.2">
      <c r="A630" s="458"/>
      <c r="B630" s="403"/>
      <c r="C630" s="404"/>
      <c r="D630" s="403"/>
      <c r="E630" s="433">
        <f t="shared" si="47"/>
        <v>0</v>
      </c>
      <c r="F630" s="466"/>
      <c r="G630" s="439">
        <f t="shared" si="49"/>
        <v>0</v>
      </c>
      <c r="H630" s="454"/>
      <c r="I630" s="390"/>
      <c r="J630" s="390"/>
      <c r="K630" s="390"/>
      <c r="L630" s="390"/>
      <c r="M630" s="390"/>
      <c r="N630" s="390"/>
      <c r="O630" s="390"/>
      <c r="P630" s="390"/>
      <c r="Q630" s="390"/>
      <c r="R630" s="390"/>
      <c r="S630" s="390"/>
      <c r="T630" s="390"/>
      <c r="U630" s="390"/>
      <c r="V630" s="390"/>
      <c r="W630" s="390"/>
      <c r="X630" s="390"/>
      <c r="Y630" s="390"/>
      <c r="Z630" s="390"/>
      <c r="AA630" s="390"/>
      <c r="AB630" s="390"/>
      <c r="AC630" s="390"/>
      <c r="AD630" s="390"/>
      <c r="AE630" s="390"/>
      <c r="AF630" s="390"/>
      <c r="AG630" s="390"/>
      <c r="AH630" s="390"/>
      <c r="AI630" s="390"/>
      <c r="AJ630" s="390"/>
      <c r="AK630" s="390"/>
      <c r="AL630" s="390"/>
      <c r="AM630" s="390"/>
      <c r="AN630" s="390"/>
      <c r="AO630" s="390"/>
      <c r="AP630" s="390"/>
      <c r="AQ630" s="390"/>
      <c r="AR630" s="390"/>
      <c r="AS630" s="390"/>
      <c r="AT630" s="390"/>
      <c r="AU630" s="390"/>
      <c r="AV630" s="390"/>
      <c r="AW630" s="390"/>
      <c r="AX630" s="390"/>
      <c r="AY630" s="390"/>
      <c r="AZ630" s="390"/>
      <c r="BA630" s="390"/>
      <c r="BB630" s="390"/>
      <c r="BC630" s="390"/>
      <c r="BD630" s="390"/>
      <c r="BE630" s="390"/>
      <c r="BF630" s="390"/>
      <c r="BG630" s="390"/>
      <c r="BH630" s="390"/>
      <c r="BI630" s="390"/>
      <c r="BJ630" s="390"/>
      <c r="BK630" s="390"/>
      <c r="BL630" s="390"/>
      <c r="BM630" s="390"/>
      <c r="BN630" s="390"/>
      <c r="BO630" s="390"/>
      <c r="BP630" s="390"/>
      <c r="BQ630" s="390"/>
      <c r="BR630" s="390"/>
      <c r="BS630" s="390"/>
      <c r="BT630" s="390"/>
      <c r="BU630" s="390"/>
      <c r="BV630" s="390"/>
      <c r="BW630" s="390"/>
      <c r="BX630" s="390"/>
      <c r="BY630" s="390"/>
      <c r="BZ630" s="390"/>
      <c r="CA630" s="390"/>
      <c r="CB630" s="390"/>
      <c r="CC630" s="390"/>
      <c r="CD630" s="390"/>
      <c r="CE630" s="390"/>
      <c r="CF630" s="390"/>
      <c r="CG630" s="390"/>
      <c r="CH630" s="390"/>
      <c r="CI630" s="390"/>
      <c r="CJ630" s="390"/>
      <c r="CK630" s="390"/>
      <c r="CL630" s="390"/>
      <c r="CM630" s="390"/>
      <c r="CN630" s="390"/>
      <c r="CO630" s="390"/>
      <c r="CP630" s="390"/>
      <c r="CQ630" s="390"/>
      <c r="CR630" s="390"/>
      <c r="CS630" s="390"/>
      <c r="CT630" s="390"/>
      <c r="CU630" s="390"/>
      <c r="CV630" s="390"/>
      <c r="CW630" s="390"/>
      <c r="CX630" s="390"/>
      <c r="CY630" s="390"/>
      <c r="CZ630" s="390"/>
      <c r="DA630" s="390"/>
      <c r="DB630" s="390"/>
      <c r="DC630" s="390"/>
      <c r="DD630" s="390"/>
      <c r="DE630" s="390"/>
      <c r="DF630" s="390"/>
      <c r="DG630" s="390"/>
      <c r="DH630" s="390"/>
      <c r="DI630" s="390"/>
      <c r="DJ630" s="390"/>
      <c r="DK630" s="390"/>
      <c r="DL630" s="390"/>
      <c r="DM630" s="390"/>
      <c r="DN630" s="390"/>
      <c r="DO630" s="390"/>
      <c r="DP630" s="390"/>
      <c r="DQ630" s="390"/>
      <c r="DR630" s="390"/>
      <c r="DS630" s="390"/>
      <c r="DT630" s="390"/>
      <c r="DU630" s="390"/>
      <c r="DV630" s="390"/>
      <c r="DW630" s="390"/>
      <c r="DX630" s="390"/>
      <c r="DY630" s="390"/>
      <c r="DZ630" s="390"/>
      <c r="EA630" s="390"/>
      <c r="EB630" s="390"/>
      <c r="EC630" s="390"/>
      <c r="ED630" s="390"/>
      <c r="EE630" s="390"/>
      <c r="EF630" s="390"/>
      <c r="EG630" s="390"/>
      <c r="EH630" s="390"/>
      <c r="EI630" s="390"/>
      <c r="EJ630" s="390"/>
      <c r="EK630" s="390"/>
      <c r="EL630" s="390"/>
      <c r="EM630" s="390"/>
      <c r="EN630" s="390"/>
      <c r="EO630" s="390"/>
      <c r="EP630" s="390"/>
      <c r="EQ630" s="390"/>
      <c r="ER630" s="390"/>
      <c r="ES630" s="390"/>
      <c r="ET630" s="390"/>
      <c r="EU630" s="390"/>
      <c r="EV630" s="390"/>
      <c r="EW630" s="390"/>
      <c r="EX630" s="390"/>
      <c r="EY630" s="390"/>
      <c r="EZ630" s="390"/>
      <c r="FA630" s="390"/>
      <c r="FB630" s="390"/>
      <c r="FC630" s="390"/>
      <c r="FD630" s="390"/>
      <c r="FE630" s="390"/>
      <c r="FF630" s="390"/>
      <c r="FG630" s="390"/>
      <c r="FH630" s="390"/>
      <c r="FI630" s="390"/>
      <c r="FJ630" s="390"/>
      <c r="FK630" s="390"/>
      <c r="FL630" s="390"/>
      <c r="FM630" s="390"/>
      <c r="FN630" s="390"/>
      <c r="FO630" s="390"/>
      <c r="FP630" s="390"/>
      <c r="FQ630" s="390"/>
      <c r="FR630" s="390"/>
      <c r="FS630" s="390"/>
      <c r="FT630" s="390"/>
      <c r="FU630" s="390"/>
      <c r="FV630" s="390"/>
      <c r="FW630" s="390"/>
      <c r="FX630" s="390"/>
      <c r="FY630" s="390"/>
      <c r="FZ630" s="390"/>
      <c r="GA630" s="390"/>
      <c r="GB630" s="390"/>
      <c r="GC630" s="390"/>
      <c r="GD630" s="390"/>
      <c r="GE630" s="390"/>
      <c r="GF630" s="390"/>
      <c r="GG630" s="390"/>
      <c r="GH630" s="390"/>
      <c r="GI630" s="390"/>
      <c r="GJ630" s="390"/>
      <c r="GK630" s="390"/>
      <c r="GL630" s="390"/>
      <c r="GM630" s="390"/>
      <c r="GN630" s="390"/>
      <c r="GO630" s="390"/>
      <c r="GP630" s="390"/>
      <c r="GQ630" s="390"/>
      <c r="GR630" s="390"/>
      <c r="GS630" s="390"/>
      <c r="GT630" s="390"/>
      <c r="GU630" s="390"/>
      <c r="GV630" s="390"/>
      <c r="GW630" s="390"/>
      <c r="GX630" s="390"/>
      <c r="GY630" s="390"/>
      <c r="GZ630" s="390"/>
      <c r="HA630" s="390"/>
      <c r="HB630" s="390"/>
      <c r="HC630" s="390"/>
      <c r="HD630" s="390"/>
      <c r="HE630" s="390"/>
      <c r="HF630" s="390"/>
      <c r="HG630" s="390"/>
      <c r="HH630" s="390"/>
      <c r="HI630" s="390"/>
      <c r="HJ630" s="390"/>
      <c r="HK630" s="390"/>
      <c r="HL630" s="390"/>
      <c r="HM630" s="390"/>
      <c r="HN630" s="390"/>
      <c r="HO630" s="390"/>
      <c r="HP630" s="390"/>
      <c r="HQ630" s="390"/>
      <c r="HR630" s="390"/>
      <c r="HS630" s="390"/>
      <c r="HT630" s="390"/>
      <c r="HU630" s="390"/>
      <c r="HV630" s="390"/>
      <c r="HW630" s="390"/>
      <c r="HX630" s="390"/>
      <c r="HY630" s="390"/>
      <c r="HZ630" s="390"/>
      <c r="IA630" s="390"/>
      <c r="IB630" s="390"/>
      <c r="IC630" s="390"/>
      <c r="ID630" s="390"/>
      <c r="IE630" s="390"/>
      <c r="IF630" s="390"/>
      <c r="IG630" s="390"/>
      <c r="IH630" s="390"/>
      <c r="II630" s="390"/>
      <c r="IJ630" s="390"/>
      <c r="IK630" s="390"/>
      <c r="IL630" s="390"/>
      <c r="IM630" s="390"/>
      <c r="IN630" s="390"/>
      <c r="IO630" s="390"/>
      <c r="IP630" s="390"/>
      <c r="IQ630" s="390"/>
      <c r="IR630" s="390"/>
      <c r="IS630" s="390"/>
      <c r="IT630" s="390"/>
      <c r="IU630" s="390"/>
      <c r="IV630" s="390"/>
    </row>
    <row r="631" spans="1:256" x14ac:dyDescent="0.2">
      <c r="A631" s="458"/>
      <c r="B631" s="403"/>
      <c r="C631" s="404"/>
      <c r="D631" s="403"/>
      <c r="E631" s="433">
        <f t="shared" si="47"/>
        <v>0</v>
      </c>
      <c r="F631" s="466"/>
      <c r="G631" s="439">
        <f t="shared" si="49"/>
        <v>0</v>
      </c>
      <c r="H631" s="454"/>
      <c r="I631" s="390"/>
      <c r="J631" s="390"/>
      <c r="K631" s="390"/>
      <c r="L631" s="390"/>
      <c r="M631" s="390"/>
      <c r="N631" s="390"/>
      <c r="O631" s="390"/>
      <c r="P631" s="390"/>
      <c r="Q631" s="390"/>
      <c r="R631" s="390"/>
      <c r="S631" s="390"/>
      <c r="T631" s="390"/>
      <c r="U631" s="390"/>
      <c r="V631" s="390"/>
      <c r="W631" s="390"/>
      <c r="X631" s="390"/>
      <c r="Y631" s="390"/>
      <c r="Z631" s="390"/>
      <c r="AA631" s="390"/>
      <c r="AB631" s="390"/>
      <c r="AC631" s="390"/>
      <c r="AD631" s="390"/>
      <c r="AE631" s="390"/>
      <c r="AF631" s="390"/>
      <c r="AG631" s="390"/>
      <c r="AH631" s="390"/>
      <c r="AI631" s="390"/>
      <c r="AJ631" s="390"/>
      <c r="AK631" s="390"/>
      <c r="AL631" s="390"/>
      <c r="AM631" s="390"/>
      <c r="AN631" s="390"/>
      <c r="AO631" s="390"/>
      <c r="AP631" s="390"/>
      <c r="AQ631" s="390"/>
      <c r="AR631" s="390"/>
      <c r="AS631" s="390"/>
      <c r="AT631" s="390"/>
      <c r="AU631" s="390"/>
      <c r="AV631" s="390"/>
      <c r="AW631" s="390"/>
      <c r="AX631" s="390"/>
      <c r="AY631" s="390"/>
      <c r="AZ631" s="390"/>
      <c r="BA631" s="390"/>
      <c r="BB631" s="390"/>
      <c r="BC631" s="390"/>
      <c r="BD631" s="390"/>
      <c r="BE631" s="390"/>
      <c r="BF631" s="390"/>
      <c r="BG631" s="390"/>
      <c r="BH631" s="390"/>
      <c r="BI631" s="390"/>
      <c r="BJ631" s="390"/>
      <c r="BK631" s="390"/>
      <c r="BL631" s="390"/>
      <c r="BM631" s="390"/>
      <c r="BN631" s="390"/>
      <c r="BO631" s="390"/>
      <c r="BP631" s="390"/>
      <c r="BQ631" s="390"/>
      <c r="BR631" s="390"/>
      <c r="BS631" s="390"/>
      <c r="BT631" s="390"/>
      <c r="BU631" s="390"/>
      <c r="BV631" s="390"/>
      <c r="BW631" s="390"/>
      <c r="BX631" s="390"/>
      <c r="BY631" s="390"/>
      <c r="BZ631" s="390"/>
      <c r="CA631" s="390"/>
      <c r="CB631" s="390"/>
      <c r="CC631" s="390"/>
      <c r="CD631" s="390"/>
      <c r="CE631" s="390"/>
      <c r="CF631" s="390"/>
      <c r="CG631" s="390"/>
      <c r="CH631" s="390"/>
      <c r="CI631" s="390"/>
      <c r="CJ631" s="390"/>
      <c r="CK631" s="390"/>
      <c r="CL631" s="390"/>
      <c r="CM631" s="390"/>
      <c r="CN631" s="390"/>
      <c r="CO631" s="390"/>
      <c r="CP631" s="390"/>
      <c r="CQ631" s="390"/>
      <c r="CR631" s="390"/>
      <c r="CS631" s="390"/>
      <c r="CT631" s="390"/>
      <c r="CU631" s="390"/>
      <c r="CV631" s="390"/>
      <c r="CW631" s="390"/>
      <c r="CX631" s="390"/>
      <c r="CY631" s="390"/>
      <c r="CZ631" s="390"/>
      <c r="DA631" s="390"/>
      <c r="DB631" s="390"/>
      <c r="DC631" s="390"/>
      <c r="DD631" s="390"/>
      <c r="DE631" s="390"/>
      <c r="DF631" s="390"/>
      <c r="DG631" s="390"/>
      <c r="DH631" s="390"/>
      <c r="DI631" s="390"/>
      <c r="DJ631" s="390"/>
      <c r="DK631" s="390"/>
      <c r="DL631" s="390"/>
      <c r="DM631" s="390"/>
      <c r="DN631" s="390"/>
      <c r="DO631" s="390"/>
      <c r="DP631" s="390"/>
      <c r="DQ631" s="390"/>
      <c r="DR631" s="390"/>
      <c r="DS631" s="390"/>
      <c r="DT631" s="390"/>
      <c r="DU631" s="390"/>
      <c r="DV631" s="390"/>
      <c r="DW631" s="390"/>
      <c r="DX631" s="390"/>
      <c r="DY631" s="390"/>
      <c r="DZ631" s="390"/>
      <c r="EA631" s="390"/>
      <c r="EB631" s="390"/>
      <c r="EC631" s="390"/>
      <c r="ED631" s="390"/>
      <c r="EE631" s="390"/>
      <c r="EF631" s="390"/>
      <c r="EG631" s="390"/>
      <c r="EH631" s="390"/>
      <c r="EI631" s="390"/>
      <c r="EJ631" s="390"/>
      <c r="EK631" s="390"/>
      <c r="EL631" s="390"/>
      <c r="EM631" s="390"/>
      <c r="EN631" s="390"/>
      <c r="EO631" s="390"/>
      <c r="EP631" s="390"/>
      <c r="EQ631" s="390"/>
      <c r="ER631" s="390"/>
      <c r="ES631" s="390"/>
      <c r="ET631" s="390"/>
      <c r="EU631" s="390"/>
      <c r="EV631" s="390"/>
      <c r="EW631" s="390"/>
      <c r="EX631" s="390"/>
      <c r="EY631" s="390"/>
      <c r="EZ631" s="390"/>
      <c r="FA631" s="390"/>
      <c r="FB631" s="390"/>
      <c r="FC631" s="390"/>
      <c r="FD631" s="390"/>
      <c r="FE631" s="390"/>
      <c r="FF631" s="390"/>
      <c r="FG631" s="390"/>
      <c r="FH631" s="390"/>
      <c r="FI631" s="390"/>
      <c r="FJ631" s="390"/>
      <c r="FK631" s="390"/>
      <c r="FL631" s="390"/>
      <c r="FM631" s="390"/>
      <c r="FN631" s="390"/>
      <c r="FO631" s="390"/>
      <c r="FP631" s="390"/>
      <c r="FQ631" s="390"/>
      <c r="FR631" s="390"/>
      <c r="FS631" s="390"/>
      <c r="FT631" s="390"/>
      <c r="FU631" s="390"/>
      <c r="FV631" s="390"/>
      <c r="FW631" s="390"/>
      <c r="FX631" s="390"/>
      <c r="FY631" s="390"/>
      <c r="FZ631" s="390"/>
      <c r="GA631" s="390"/>
      <c r="GB631" s="390"/>
      <c r="GC631" s="390"/>
      <c r="GD631" s="390"/>
      <c r="GE631" s="390"/>
      <c r="GF631" s="390"/>
      <c r="GG631" s="390"/>
      <c r="GH631" s="390"/>
      <c r="GI631" s="390"/>
      <c r="GJ631" s="390"/>
      <c r="GK631" s="390"/>
      <c r="GL631" s="390"/>
      <c r="GM631" s="390"/>
      <c r="GN631" s="390"/>
      <c r="GO631" s="390"/>
      <c r="GP631" s="390"/>
      <c r="GQ631" s="390"/>
      <c r="GR631" s="390"/>
      <c r="GS631" s="390"/>
      <c r="GT631" s="390"/>
      <c r="GU631" s="390"/>
      <c r="GV631" s="390"/>
      <c r="GW631" s="390"/>
      <c r="GX631" s="390"/>
      <c r="GY631" s="390"/>
      <c r="GZ631" s="390"/>
      <c r="HA631" s="390"/>
      <c r="HB631" s="390"/>
      <c r="HC631" s="390"/>
      <c r="HD631" s="390"/>
      <c r="HE631" s="390"/>
      <c r="HF631" s="390"/>
      <c r="HG631" s="390"/>
      <c r="HH631" s="390"/>
      <c r="HI631" s="390"/>
      <c r="HJ631" s="390"/>
      <c r="HK631" s="390"/>
      <c r="HL631" s="390"/>
      <c r="HM631" s="390"/>
      <c r="HN631" s="390"/>
      <c r="HO631" s="390"/>
      <c r="HP631" s="390"/>
      <c r="HQ631" s="390"/>
      <c r="HR631" s="390"/>
      <c r="HS631" s="390"/>
      <c r="HT631" s="390"/>
      <c r="HU631" s="390"/>
      <c r="HV631" s="390"/>
      <c r="HW631" s="390"/>
      <c r="HX631" s="390"/>
      <c r="HY631" s="390"/>
      <c r="HZ631" s="390"/>
      <c r="IA631" s="390"/>
      <c r="IB631" s="390"/>
      <c r="IC631" s="390"/>
      <c r="ID631" s="390"/>
      <c r="IE631" s="390"/>
      <c r="IF631" s="390"/>
      <c r="IG631" s="390"/>
      <c r="IH631" s="390"/>
      <c r="II631" s="390"/>
      <c r="IJ631" s="390"/>
      <c r="IK631" s="390"/>
      <c r="IL631" s="390"/>
      <c r="IM631" s="390"/>
      <c r="IN631" s="390"/>
      <c r="IO631" s="390"/>
      <c r="IP631" s="390"/>
      <c r="IQ631" s="390"/>
      <c r="IR631" s="390"/>
      <c r="IS631" s="390"/>
      <c r="IT631" s="390"/>
      <c r="IU631" s="390"/>
      <c r="IV631" s="390"/>
    </row>
    <row r="632" spans="1:256" x14ac:dyDescent="0.2">
      <c r="A632" s="458"/>
      <c r="B632" s="403"/>
      <c r="C632" s="404"/>
      <c r="D632" s="403"/>
      <c r="E632" s="433">
        <f t="shared" si="47"/>
        <v>0</v>
      </c>
      <c r="F632" s="466"/>
      <c r="G632" s="439">
        <f t="shared" si="49"/>
        <v>0</v>
      </c>
      <c r="H632" s="454"/>
      <c r="I632" s="390"/>
      <c r="J632" s="390"/>
      <c r="K632" s="390"/>
      <c r="L632" s="390"/>
      <c r="M632" s="390"/>
      <c r="N632" s="390"/>
      <c r="O632" s="390"/>
      <c r="P632" s="390"/>
      <c r="Q632" s="390"/>
      <c r="R632" s="390"/>
      <c r="S632" s="390"/>
      <c r="T632" s="390"/>
      <c r="U632" s="390"/>
      <c r="V632" s="390"/>
      <c r="W632" s="390"/>
      <c r="X632" s="390"/>
      <c r="Y632" s="390"/>
      <c r="Z632" s="390"/>
      <c r="AA632" s="390"/>
      <c r="AB632" s="390"/>
      <c r="AC632" s="390"/>
      <c r="AD632" s="390"/>
      <c r="AE632" s="390"/>
      <c r="AF632" s="390"/>
      <c r="AG632" s="390"/>
      <c r="AH632" s="390"/>
      <c r="AI632" s="390"/>
      <c r="AJ632" s="390"/>
      <c r="AK632" s="390"/>
      <c r="AL632" s="390"/>
      <c r="AM632" s="390"/>
      <c r="AN632" s="390"/>
      <c r="AO632" s="390"/>
      <c r="AP632" s="390"/>
      <c r="AQ632" s="390"/>
      <c r="AR632" s="390"/>
      <c r="AS632" s="390"/>
      <c r="AT632" s="390"/>
      <c r="AU632" s="390"/>
      <c r="AV632" s="390"/>
      <c r="AW632" s="390"/>
      <c r="AX632" s="390"/>
      <c r="AY632" s="390"/>
      <c r="AZ632" s="390"/>
      <c r="BA632" s="390"/>
      <c r="BB632" s="390"/>
      <c r="BC632" s="390"/>
      <c r="BD632" s="390"/>
      <c r="BE632" s="390"/>
      <c r="BF632" s="390"/>
      <c r="BG632" s="390"/>
      <c r="BH632" s="390"/>
      <c r="BI632" s="390"/>
      <c r="BJ632" s="390"/>
      <c r="BK632" s="390"/>
      <c r="BL632" s="390"/>
      <c r="BM632" s="390"/>
      <c r="BN632" s="390"/>
      <c r="BO632" s="390"/>
      <c r="BP632" s="390"/>
      <c r="BQ632" s="390"/>
      <c r="BR632" s="390"/>
      <c r="BS632" s="390"/>
      <c r="BT632" s="390"/>
      <c r="BU632" s="390"/>
      <c r="BV632" s="390"/>
      <c r="BW632" s="390"/>
      <c r="BX632" s="390"/>
      <c r="BY632" s="390"/>
      <c r="BZ632" s="390"/>
      <c r="CA632" s="390"/>
      <c r="CB632" s="390"/>
      <c r="CC632" s="390"/>
      <c r="CD632" s="390"/>
      <c r="CE632" s="390"/>
      <c r="CF632" s="390"/>
      <c r="CG632" s="390"/>
      <c r="CH632" s="390"/>
      <c r="CI632" s="390"/>
      <c r="CJ632" s="390"/>
      <c r="CK632" s="390"/>
      <c r="CL632" s="390"/>
      <c r="CM632" s="390"/>
      <c r="CN632" s="390"/>
      <c r="CO632" s="390"/>
      <c r="CP632" s="390"/>
      <c r="CQ632" s="390"/>
      <c r="CR632" s="390"/>
      <c r="CS632" s="390"/>
      <c r="CT632" s="390"/>
      <c r="CU632" s="390"/>
      <c r="CV632" s="390"/>
      <c r="CW632" s="390"/>
      <c r="CX632" s="390"/>
      <c r="CY632" s="390"/>
      <c r="CZ632" s="390"/>
      <c r="DA632" s="390"/>
      <c r="DB632" s="390"/>
      <c r="DC632" s="390"/>
      <c r="DD632" s="390"/>
      <c r="DE632" s="390"/>
      <c r="DF632" s="390"/>
      <c r="DG632" s="390"/>
      <c r="DH632" s="390"/>
      <c r="DI632" s="390"/>
      <c r="DJ632" s="390"/>
      <c r="DK632" s="390"/>
      <c r="DL632" s="390"/>
      <c r="DM632" s="390"/>
      <c r="DN632" s="390"/>
      <c r="DO632" s="390"/>
      <c r="DP632" s="390"/>
      <c r="DQ632" s="390"/>
      <c r="DR632" s="390"/>
      <c r="DS632" s="390"/>
      <c r="DT632" s="390"/>
      <c r="DU632" s="390"/>
      <c r="DV632" s="390"/>
      <c r="DW632" s="390"/>
      <c r="DX632" s="390"/>
      <c r="DY632" s="390"/>
      <c r="DZ632" s="390"/>
      <c r="EA632" s="390"/>
      <c r="EB632" s="390"/>
      <c r="EC632" s="390"/>
      <c r="ED632" s="390"/>
      <c r="EE632" s="390"/>
      <c r="EF632" s="390"/>
      <c r="EG632" s="390"/>
      <c r="EH632" s="390"/>
      <c r="EI632" s="390"/>
      <c r="EJ632" s="390"/>
      <c r="EK632" s="390"/>
      <c r="EL632" s="390"/>
      <c r="EM632" s="390"/>
      <c r="EN632" s="390"/>
      <c r="EO632" s="390"/>
      <c r="EP632" s="390"/>
      <c r="EQ632" s="390"/>
      <c r="ER632" s="390"/>
      <c r="ES632" s="390"/>
      <c r="ET632" s="390"/>
      <c r="EU632" s="390"/>
      <c r="EV632" s="390"/>
      <c r="EW632" s="390"/>
      <c r="EX632" s="390"/>
      <c r="EY632" s="390"/>
      <c r="EZ632" s="390"/>
      <c r="FA632" s="390"/>
      <c r="FB632" s="390"/>
      <c r="FC632" s="390"/>
      <c r="FD632" s="390"/>
      <c r="FE632" s="390"/>
      <c r="FF632" s="390"/>
      <c r="FG632" s="390"/>
      <c r="FH632" s="390"/>
      <c r="FI632" s="390"/>
      <c r="FJ632" s="390"/>
      <c r="FK632" s="390"/>
      <c r="FL632" s="390"/>
      <c r="FM632" s="390"/>
      <c r="FN632" s="390"/>
      <c r="FO632" s="390"/>
      <c r="FP632" s="390"/>
      <c r="FQ632" s="390"/>
      <c r="FR632" s="390"/>
      <c r="FS632" s="390"/>
      <c r="FT632" s="390"/>
      <c r="FU632" s="390"/>
      <c r="FV632" s="390"/>
      <c r="FW632" s="390"/>
      <c r="FX632" s="390"/>
      <c r="FY632" s="390"/>
      <c r="FZ632" s="390"/>
      <c r="GA632" s="390"/>
      <c r="GB632" s="390"/>
      <c r="GC632" s="390"/>
      <c r="GD632" s="390"/>
      <c r="GE632" s="390"/>
      <c r="GF632" s="390"/>
      <c r="GG632" s="390"/>
      <c r="GH632" s="390"/>
      <c r="GI632" s="390"/>
      <c r="GJ632" s="390"/>
      <c r="GK632" s="390"/>
      <c r="GL632" s="390"/>
      <c r="GM632" s="390"/>
      <c r="GN632" s="390"/>
      <c r="GO632" s="390"/>
      <c r="GP632" s="390"/>
      <c r="GQ632" s="390"/>
      <c r="GR632" s="390"/>
      <c r="GS632" s="390"/>
      <c r="GT632" s="390"/>
      <c r="GU632" s="390"/>
      <c r="GV632" s="390"/>
      <c r="GW632" s="390"/>
      <c r="GX632" s="390"/>
      <c r="GY632" s="390"/>
      <c r="GZ632" s="390"/>
      <c r="HA632" s="390"/>
      <c r="HB632" s="390"/>
      <c r="HC632" s="390"/>
      <c r="HD632" s="390"/>
      <c r="HE632" s="390"/>
      <c r="HF632" s="390"/>
      <c r="HG632" s="390"/>
      <c r="HH632" s="390"/>
      <c r="HI632" s="390"/>
      <c r="HJ632" s="390"/>
      <c r="HK632" s="390"/>
      <c r="HL632" s="390"/>
      <c r="HM632" s="390"/>
      <c r="HN632" s="390"/>
      <c r="HO632" s="390"/>
      <c r="HP632" s="390"/>
      <c r="HQ632" s="390"/>
      <c r="HR632" s="390"/>
      <c r="HS632" s="390"/>
      <c r="HT632" s="390"/>
      <c r="HU632" s="390"/>
      <c r="HV632" s="390"/>
      <c r="HW632" s="390"/>
      <c r="HX632" s="390"/>
      <c r="HY632" s="390"/>
      <c r="HZ632" s="390"/>
      <c r="IA632" s="390"/>
      <c r="IB632" s="390"/>
      <c r="IC632" s="390"/>
      <c r="ID632" s="390"/>
      <c r="IE632" s="390"/>
      <c r="IF632" s="390"/>
      <c r="IG632" s="390"/>
      <c r="IH632" s="390"/>
      <c r="II632" s="390"/>
      <c r="IJ632" s="390"/>
      <c r="IK632" s="390"/>
      <c r="IL632" s="390"/>
      <c r="IM632" s="390"/>
      <c r="IN632" s="390"/>
      <c r="IO632" s="390"/>
      <c r="IP632" s="390"/>
      <c r="IQ632" s="390"/>
      <c r="IR632" s="390"/>
      <c r="IS632" s="390"/>
      <c r="IT632" s="390"/>
      <c r="IU632" s="390"/>
      <c r="IV632" s="390"/>
    </row>
    <row r="633" spans="1:256" x14ac:dyDescent="0.2">
      <c r="A633" s="458"/>
      <c r="B633" s="403"/>
      <c r="C633" s="404"/>
      <c r="D633" s="403"/>
      <c r="E633" s="433">
        <f t="shared" si="47"/>
        <v>0</v>
      </c>
      <c r="F633" s="466"/>
      <c r="G633" s="439">
        <f t="shared" si="49"/>
        <v>0</v>
      </c>
      <c r="H633" s="454"/>
      <c r="I633" s="390"/>
      <c r="J633" s="390"/>
      <c r="K633" s="390"/>
      <c r="L633" s="390"/>
      <c r="M633" s="390"/>
      <c r="N633" s="390"/>
      <c r="O633" s="390"/>
      <c r="P633" s="390"/>
      <c r="Q633" s="390"/>
      <c r="R633" s="390"/>
      <c r="S633" s="390"/>
      <c r="T633" s="390"/>
      <c r="U633" s="390"/>
      <c r="V633" s="390"/>
      <c r="W633" s="390"/>
      <c r="X633" s="390"/>
      <c r="Y633" s="390"/>
      <c r="Z633" s="390"/>
      <c r="AA633" s="390"/>
      <c r="AB633" s="390"/>
      <c r="AC633" s="390"/>
      <c r="AD633" s="390"/>
      <c r="AE633" s="390"/>
      <c r="AF633" s="390"/>
      <c r="AG633" s="390"/>
      <c r="AH633" s="390"/>
      <c r="AI633" s="390"/>
      <c r="AJ633" s="390"/>
      <c r="AK633" s="390"/>
      <c r="AL633" s="390"/>
      <c r="AM633" s="390"/>
      <c r="AN633" s="390"/>
      <c r="AO633" s="390"/>
      <c r="AP633" s="390"/>
      <c r="AQ633" s="390"/>
      <c r="AR633" s="390"/>
      <c r="AS633" s="390"/>
      <c r="AT633" s="390"/>
      <c r="AU633" s="390"/>
      <c r="AV633" s="390"/>
      <c r="AW633" s="390"/>
      <c r="AX633" s="390"/>
      <c r="AY633" s="390"/>
      <c r="AZ633" s="390"/>
      <c r="BA633" s="390"/>
      <c r="BB633" s="390"/>
      <c r="BC633" s="390"/>
      <c r="BD633" s="390"/>
      <c r="BE633" s="390"/>
      <c r="BF633" s="390"/>
      <c r="BG633" s="390"/>
      <c r="BH633" s="390"/>
      <c r="BI633" s="390"/>
      <c r="BJ633" s="390"/>
      <c r="BK633" s="390"/>
      <c r="BL633" s="390"/>
      <c r="BM633" s="390"/>
      <c r="BN633" s="390"/>
      <c r="BO633" s="390"/>
      <c r="BP633" s="390"/>
      <c r="BQ633" s="390"/>
      <c r="BR633" s="390"/>
      <c r="BS633" s="390"/>
      <c r="BT633" s="390"/>
      <c r="BU633" s="390"/>
      <c r="BV633" s="390"/>
      <c r="BW633" s="390"/>
      <c r="BX633" s="390"/>
      <c r="BY633" s="390"/>
      <c r="BZ633" s="390"/>
      <c r="CA633" s="390"/>
      <c r="CB633" s="390"/>
      <c r="CC633" s="390"/>
      <c r="CD633" s="390"/>
      <c r="CE633" s="390"/>
      <c r="CF633" s="390"/>
      <c r="CG633" s="390"/>
      <c r="CH633" s="390"/>
      <c r="CI633" s="390"/>
      <c r="CJ633" s="390"/>
      <c r="CK633" s="390"/>
      <c r="CL633" s="390"/>
      <c r="CM633" s="390"/>
      <c r="CN633" s="390"/>
      <c r="CO633" s="390"/>
      <c r="CP633" s="390"/>
      <c r="CQ633" s="390"/>
      <c r="CR633" s="390"/>
      <c r="CS633" s="390"/>
      <c r="CT633" s="390"/>
      <c r="CU633" s="390"/>
      <c r="CV633" s="390"/>
      <c r="CW633" s="390"/>
      <c r="CX633" s="390"/>
      <c r="CY633" s="390"/>
      <c r="CZ633" s="390"/>
      <c r="DA633" s="390"/>
      <c r="DB633" s="390"/>
      <c r="DC633" s="390"/>
      <c r="DD633" s="390"/>
      <c r="DE633" s="390"/>
      <c r="DF633" s="390"/>
      <c r="DG633" s="390"/>
      <c r="DH633" s="390"/>
      <c r="DI633" s="390"/>
      <c r="DJ633" s="390"/>
      <c r="DK633" s="390"/>
      <c r="DL633" s="390"/>
      <c r="DM633" s="390"/>
      <c r="DN633" s="390"/>
      <c r="DO633" s="390"/>
      <c r="DP633" s="390"/>
      <c r="DQ633" s="390"/>
      <c r="DR633" s="390"/>
      <c r="DS633" s="390"/>
      <c r="DT633" s="390"/>
      <c r="DU633" s="390"/>
      <c r="DV633" s="390"/>
      <c r="DW633" s="390"/>
      <c r="DX633" s="390"/>
      <c r="DY633" s="390"/>
      <c r="DZ633" s="390"/>
      <c r="EA633" s="390"/>
      <c r="EB633" s="390"/>
      <c r="EC633" s="390"/>
      <c r="ED633" s="390"/>
      <c r="EE633" s="390"/>
      <c r="EF633" s="390"/>
      <c r="EG633" s="390"/>
      <c r="EH633" s="390"/>
      <c r="EI633" s="390"/>
      <c r="EJ633" s="390"/>
      <c r="EK633" s="390"/>
      <c r="EL633" s="390"/>
      <c r="EM633" s="390"/>
      <c r="EN633" s="390"/>
      <c r="EO633" s="390"/>
      <c r="EP633" s="390"/>
      <c r="EQ633" s="390"/>
      <c r="ER633" s="390"/>
      <c r="ES633" s="390"/>
      <c r="ET633" s="390"/>
      <c r="EU633" s="390"/>
      <c r="EV633" s="390"/>
      <c r="EW633" s="390"/>
      <c r="EX633" s="390"/>
      <c r="EY633" s="390"/>
      <c r="EZ633" s="390"/>
      <c r="FA633" s="390"/>
      <c r="FB633" s="390"/>
      <c r="FC633" s="390"/>
      <c r="FD633" s="390"/>
      <c r="FE633" s="390"/>
      <c r="FF633" s="390"/>
      <c r="FG633" s="390"/>
      <c r="FH633" s="390"/>
      <c r="FI633" s="390"/>
      <c r="FJ633" s="390"/>
      <c r="FK633" s="390"/>
      <c r="FL633" s="390"/>
      <c r="FM633" s="390"/>
      <c r="FN633" s="390"/>
      <c r="FO633" s="390"/>
      <c r="FP633" s="390"/>
      <c r="FQ633" s="390"/>
      <c r="FR633" s="390"/>
      <c r="FS633" s="390"/>
      <c r="FT633" s="390"/>
      <c r="FU633" s="390"/>
      <c r="FV633" s="390"/>
      <c r="FW633" s="390"/>
      <c r="FX633" s="390"/>
      <c r="FY633" s="390"/>
      <c r="FZ633" s="390"/>
      <c r="GA633" s="390"/>
      <c r="GB633" s="390"/>
      <c r="GC633" s="390"/>
      <c r="GD633" s="390"/>
      <c r="GE633" s="390"/>
      <c r="GF633" s="390"/>
      <c r="GG633" s="390"/>
      <c r="GH633" s="390"/>
      <c r="GI633" s="390"/>
      <c r="GJ633" s="390"/>
      <c r="GK633" s="390"/>
      <c r="GL633" s="390"/>
      <c r="GM633" s="390"/>
      <c r="GN633" s="390"/>
      <c r="GO633" s="390"/>
      <c r="GP633" s="390"/>
      <c r="GQ633" s="390"/>
      <c r="GR633" s="390"/>
      <c r="GS633" s="390"/>
      <c r="GT633" s="390"/>
      <c r="GU633" s="390"/>
      <c r="GV633" s="390"/>
      <c r="GW633" s="390"/>
      <c r="GX633" s="390"/>
      <c r="GY633" s="390"/>
      <c r="GZ633" s="390"/>
      <c r="HA633" s="390"/>
      <c r="HB633" s="390"/>
      <c r="HC633" s="390"/>
      <c r="HD633" s="390"/>
      <c r="HE633" s="390"/>
      <c r="HF633" s="390"/>
      <c r="HG633" s="390"/>
      <c r="HH633" s="390"/>
      <c r="HI633" s="390"/>
      <c r="HJ633" s="390"/>
      <c r="HK633" s="390"/>
      <c r="HL633" s="390"/>
      <c r="HM633" s="390"/>
      <c r="HN633" s="390"/>
      <c r="HO633" s="390"/>
      <c r="HP633" s="390"/>
      <c r="HQ633" s="390"/>
      <c r="HR633" s="390"/>
      <c r="HS633" s="390"/>
      <c r="HT633" s="390"/>
      <c r="HU633" s="390"/>
      <c r="HV633" s="390"/>
      <c r="HW633" s="390"/>
      <c r="HX633" s="390"/>
      <c r="HY633" s="390"/>
      <c r="HZ633" s="390"/>
      <c r="IA633" s="390"/>
      <c r="IB633" s="390"/>
      <c r="IC633" s="390"/>
      <c r="ID633" s="390"/>
      <c r="IE633" s="390"/>
      <c r="IF633" s="390"/>
      <c r="IG633" s="390"/>
      <c r="IH633" s="390"/>
      <c r="II633" s="390"/>
      <c r="IJ633" s="390"/>
      <c r="IK633" s="390"/>
      <c r="IL633" s="390"/>
      <c r="IM633" s="390"/>
      <c r="IN633" s="390"/>
      <c r="IO633" s="390"/>
      <c r="IP633" s="390"/>
      <c r="IQ633" s="390"/>
      <c r="IR633" s="390"/>
      <c r="IS633" s="390"/>
      <c r="IT633" s="390"/>
      <c r="IU633" s="390"/>
      <c r="IV633" s="390"/>
    </row>
    <row r="634" spans="1:256" x14ac:dyDescent="0.2">
      <c r="A634" s="458"/>
      <c r="B634" s="403"/>
      <c r="C634" s="404"/>
      <c r="D634" s="403"/>
      <c r="E634" s="433">
        <f t="shared" si="47"/>
        <v>0</v>
      </c>
      <c r="F634" s="466"/>
      <c r="G634" s="439">
        <f t="shared" si="49"/>
        <v>0</v>
      </c>
      <c r="H634" s="454"/>
      <c r="I634" s="390"/>
      <c r="J634" s="390"/>
      <c r="K634" s="390"/>
      <c r="L634" s="390"/>
      <c r="M634" s="390"/>
      <c r="N634" s="390"/>
      <c r="O634" s="390"/>
      <c r="P634" s="390"/>
      <c r="Q634" s="390"/>
      <c r="R634" s="390"/>
      <c r="S634" s="390"/>
      <c r="T634" s="390"/>
      <c r="U634" s="390"/>
      <c r="V634" s="390"/>
      <c r="W634" s="390"/>
      <c r="X634" s="390"/>
      <c r="Y634" s="390"/>
      <c r="Z634" s="390"/>
      <c r="AA634" s="390"/>
      <c r="AB634" s="390"/>
      <c r="AC634" s="390"/>
      <c r="AD634" s="390"/>
      <c r="AE634" s="390"/>
      <c r="AF634" s="390"/>
      <c r="AG634" s="390"/>
      <c r="AH634" s="390"/>
      <c r="AI634" s="390"/>
      <c r="AJ634" s="390"/>
      <c r="AK634" s="390"/>
      <c r="AL634" s="390"/>
      <c r="AM634" s="390"/>
      <c r="AN634" s="390"/>
      <c r="AO634" s="390"/>
      <c r="AP634" s="390"/>
      <c r="AQ634" s="390"/>
      <c r="AR634" s="390"/>
      <c r="AS634" s="390"/>
      <c r="AT634" s="390"/>
      <c r="AU634" s="390"/>
      <c r="AV634" s="390"/>
      <c r="AW634" s="390"/>
      <c r="AX634" s="390"/>
      <c r="AY634" s="390"/>
      <c r="AZ634" s="390"/>
      <c r="BA634" s="390"/>
      <c r="BB634" s="390"/>
      <c r="BC634" s="390"/>
      <c r="BD634" s="390"/>
      <c r="BE634" s="390"/>
      <c r="BF634" s="390"/>
      <c r="BG634" s="390"/>
      <c r="BH634" s="390"/>
      <c r="BI634" s="390"/>
      <c r="BJ634" s="390"/>
      <c r="BK634" s="390"/>
      <c r="BL634" s="390"/>
      <c r="BM634" s="390"/>
      <c r="BN634" s="390"/>
      <c r="BO634" s="390"/>
      <c r="BP634" s="390"/>
      <c r="BQ634" s="390"/>
      <c r="BR634" s="390"/>
      <c r="BS634" s="390"/>
      <c r="BT634" s="390"/>
      <c r="BU634" s="390"/>
      <c r="BV634" s="390"/>
      <c r="BW634" s="390"/>
      <c r="BX634" s="390"/>
      <c r="BY634" s="390"/>
      <c r="BZ634" s="390"/>
      <c r="CA634" s="390"/>
      <c r="CB634" s="390"/>
      <c r="CC634" s="390"/>
      <c r="CD634" s="390"/>
      <c r="CE634" s="390"/>
      <c r="CF634" s="390"/>
      <c r="CG634" s="390"/>
      <c r="CH634" s="390"/>
      <c r="CI634" s="390"/>
      <c r="CJ634" s="390"/>
      <c r="CK634" s="390"/>
      <c r="CL634" s="390"/>
      <c r="CM634" s="390"/>
      <c r="CN634" s="390"/>
      <c r="CO634" s="390"/>
      <c r="CP634" s="390"/>
      <c r="CQ634" s="390"/>
      <c r="CR634" s="390"/>
      <c r="CS634" s="390"/>
      <c r="CT634" s="390"/>
      <c r="CU634" s="390"/>
      <c r="CV634" s="390"/>
      <c r="CW634" s="390"/>
      <c r="CX634" s="390"/>
      <c r="CY634" s="390"/>
      <c r="CZ634" s="390"/>
      <c r="DA634" s="390"/>
      <c r="DB634" s="390"/>
      <c r="DC634" s="390"/>
      <c r="DD634" s="390"/>
      <c r="DE634" s="390"/>
      <c r="DF634" s="390"/>
      <c r="DG634" s="390"/>
      <c r="DH634" s="390"/>
      <c r="DI634" s="390"/>
      <c r="DJ634" s="390"/>
      <c r="DK634" s="390"/>
      <c r="DL634" s="390"/>
      <c r="DM634" s="390"/>
      <c r="DN634" s="390"/>
      <c r="DO634" s="390"/>
      <c r="DP634" s="390"/>
      <c r="DQ634" s="390"/>
      <c r="DR634" s="390"/>
      <c r="DS634" s="390"/>
      <c r="DT634" s="390"/>
      <c r="DU634" s="390"/>
      <c r="DV634" s="390"/>
      <c r="DW634" s="390"/>
      <c r="DX634" s="390"/>
      <c r="DY634" s="390"/>
      <c r="DZ634" s="390"/>
      <c r="EA634" s="390"/>
      <c r="EB634" s="390"/>
      <c r="EC634" s="390"/>
      <c r="ED634" s="390"/>
      <c r="EE634" s="390"/>
      <c r="EF634" s="390"/>
      <c r="EG634" s="390"/>
      <c r="EH634" s="390"/>
      <c r="EI634" s="390"/>
      <c r="EJ634" s="390"/>
      <c r="EK634" s="390"/>
      <c r="EL634" s="390"/>
      <c r="EM634" s="390"/>
      <c r="EN634" s="390"/>
      <c r="EO634" s="390"/>
      <c r="EP634" s="390"/>
      <c r="EQ634" s="390"/>
      <c r="ER634" s="390"/>
      <c r="ES634" s="390"/>
      <c r="ET634" s="390"/>
      <c r="EU634" s="390"/>
      <c r="EV634" s="390"/>
      <c r="EW634" s="390"/>
      <c r="EX634" s="390"/>
      <c r="EY634" s="390"/>
      <c r="EZ634" s="390"/>
      <c r="FA634" s="390"/>
      <c r="FB634" s="390"/>
      <c r="FC634" s="390"/>
      <c r="FD634" s="390"/>
      <c r="FE634" s="390"/>
      <c r="FF634" s="390"/>
      <c r="FG634" s="390"/>
      <c r="FH634" s="390"/>
      <c r="FI634" s="390"/>
      <c r="FJ634" s="390"/>
      <c r="FK634" s="390"/>
      <c r="FL634" s="390"/>
      <c r="FM634" s="390"/>
      <c r="FN634" s="390"/>
      <c r="FO634" s="390"/>
      <c r="FP634" s="390"/>
      <c r="FQ634" s="390"/>
      <c r="FR634" s="390"/>
      <c r="FS634" s="390"/>
      <c r="FT634" s="390"/>
      <c r="FU634" s="390"/>
      <c r="FV634" s="390"/>
      <c r="FW634" s="390"/>
      <c r="FX634" s="390"/>
      <c r="FY634" s="390"/>
      <c r="FZ634" s="390"/>
      <c r="GA634" s="390"/>
      <c r="GB634" s="390"/>
      <c r="GC634" s="390"/>
      <c r="GD634" s="390"/>
      <c r="GE634" s="390"/>
      <c r="GF634" s="390"/>
      <c r="GG634" s="390"/>
      <c r="GH634" s="390"/>
      <c r="GI634" s="390"/>
      <c r="GJ634" s="390"/>
      <c r="GK634" s="390"/>
      <c r="GL634" s="390"/>
      <c r="GM634" s="390"/>
      <c r="GN634" s="390"/>
      <c r="GO634" s="390"/>
      <c r="GP634" s="390"/>
      <c r="GQ634" s="390"/>
      <c r="GR634" s="390"/>
      <c r="GS634" s="390"/>
      <c r="GT634" s="390"/>
      <c r="GU634" s="390"/>
      <c r="GV634" s="390"/>
      <c r="GW634" s="390"/>
      <c r="GX634" s="390"/>
      <c r="GY634" s="390"/>
      <c r="GZ634" s="390"/>
      <c r="HA634" s="390"/>
      <c r="HB634" s="390"/>
      <c r="HC634" s="390"/>
      <c r="HD634" s="390"/>
      <c r="HE634" s="390"/>
      <c r="HF634" s="390"/>
      <c r="HG634" s="390"/>
      <c r="HH634" s="390"/>
      <c r="HI634" s="390"/>
      <c r="HJ634" s="390"/>
      <c r="HK634" s="390"/>
      <c r="HL634" s="390"/>
      <c r="HM634" s="390"/>
      <c r="HN634" s="390"/>
      <c r="HO634" s="390"/>
      <c r="HP634" s="390"/>
      <c r="HQ634" s="390"/>
      <c r="HR634" s="390"/>
      <c r="HS634" s="390"/>
      <c r="HT634" s="390"/>
      <c r="HU634" s="390"/>
      <c r="HV634" s="390"/>
      <c r="HW634" s="390"/>
      <c r="HX634" s="390"/>
      <c r="HY634" s="390"/>
      <c r="HZ634" s="390"/>
      <c r="IA634" s="390"/>
      <c r="IB634" s="390"/>
      <c r="IC634" s="390"/>
      <c r="ID634" s="390"/>
      <c r="IE634" s="390"/>
      <c r="IF634" s="390"/>
      <c r="IG634" s="390"/>
      <c r="IH634" s="390"/>
      <c r="II634" s="390"/>
      <c r="IJ634" s="390"/>
      <c r="IK634" s="390"/>
      <c r="IL634" s="390"/>
      <c r="IM634" s="390"/>
      <c r="IN634" s="390"/>
      <c r="IO634" s="390"/>
      <c r="IP634" s="390"/>
      <c r="IQ634" s="390"/>
      <c r="IR634" s="390"/>
      <c r="IS634" s="390"/>
      <c r="IT634" s="390"/>
      <c r="IU634" s="390"/>
      <c r="IV634" s="390"/>
    </row>
    <row r="635" spans="1:256" x14ac:dyDescent="0.2">
      <c r="A635" s="458"/>
      <c r="B635" s="403"/>
      <c r="C635" s="404"/>
      <c r="D635" s="403"/>
      <c r="E635" s="433">
        <f t="shared" si="47"/>
        <v>0</v>
      </c>
      <c r="F635" s="466"/>
      <c r="G635" s="439">
        <f t="shared" si="49"/>
        <v>0</v>
      </c>
      <c r="H635" s="454"/>
      <c r="I635" s="390"/>
      <c r="J635" s="390"/>
      <c r="K635" s="390"/>
      <c r="L635" s="390"/>
      <c r="M635" s="390"/>
      <c r="N635" s="390"/>
      <c r="O635" s="390"/>
      <c r="P635" s="390"/>
      <c r="Q635" s="390"/>
      <c r="R635" s="390"/>
      <c r="S635" s="390"/>
      <c r="T635" s="390"/>
      <c r="U635" s="390"/>
      <c r="V635" s="390"/>
      <c r="W635" s="390"/>
      <c r="X635" s="390"/>
      <c r="Y635" s="390"/>
      <c r="Z635" s="390"/>
      <c r="AA635" s="390"/>
      <c r="AB635" s="390"/>
      <c r="AC635" s="390"/>
      <c r="AD635" s="390"/>
      <c r="AE635" s="390"/>
      <c r="AF635" s="390"/>
      <c r="AG635" s="390"/>
      <c r="AH635" s="390"/>
      <c r="AI635" s="390"/>
      <c r="AJ635" s="390"/>
      <c r="AK635" s="390"/>
      <c r="AL635" s="390"/>
      <c r="AM635" s="390"/>
      <c r="AN635" s="390"/>
      <c r="AO635" s="390"/>
      <c r="AP635" s="390"/>
      <c r="AQ635" s="390"/>
      <c r="AR635" s="390"/>
      <c r="AS635" s="390"/>
      <c r="AT635" s="390"/>
      <c r="AU635" s="390"/>
      <c r="AV635" s="390"/>
      <c r="AW635" s="390"/>
      <c r="AX635" s="390"/>
      <c r="AY635" s="390"/>
      <c r="AZ635" s="390"/>
      <c r="BA635" s="390"/>
      <c r="BB635" s="390"/>
      <c r="BC635" s="390"/>
      <c r="BD635" s="390"/>
      <c r="BE635" s="390"/>
      <c r="BF635" s="390"/>
      <c r="BG635" s="390"/>
      <c r="BH635" s="390"/>
      <c r="BI635" s="390"/>
      <c r="BJ635" s="390"/>
      <c r="BK635" s="390"/>
      <c r="BL635" s="390"/>
      <c r="BM635" s="390"/>
      <c r="BN635" s="390"/>
      <c r="BO635" s="390"/>
      <c r="BP635" s="390"/>
      <c r="BQ635" s="390"/>
      <c r="BR635" s="390"/>
      <c r="BS635" s="390"/>
      <c r="BT635" s="390"/>
      <c r="BU635" s="390"/>
      <c r="BV635" s="390"/>
      <c r="BW635" s="390"/>
      <c r="BX635" s="390"/>
      <c r="BY635" s="390"/>
      <c r="BZ635" s="390"/>
      <c r="CA635" s="390"/>
      <c r="CB635" s="390"/>
      <c r="CC635" s="390"/>
      <c r="CD635" s="390"/>
      <c r="CE635" s="390"/>
      <c r="CF635" s="390"/>
      <c r="CG635" s="390"/>
      <c r="CH635" s="390"/>
      <c r="CI635" s="390"/>
      <c r="CJ635" s="390"/>
      <c r="CK635" s="390"/>
      <c r="CL635" s="390"/>
      <c r="CM635" s="390"/>
      <c r="CN635" s="390"/>
      <c r="CO635" s="390"/>
      <c r="CP635" s="390"/>
      <c r="CQ635" s="390"/>
      <c r="CR635" s="390"/>
      <c r="CS635" s="390"/>
      <c r="CT635" s="390"/>
      <c r="CU635" s="390"/>
      <c r="CV635" s="390"/>
      <c r="CW635" s="390"/>
      <c r="CX635" s="390"/>
      <c r="CY635" s="390"/>
      <c r="CZ635" s="390"/>
      <c r="DA635" s="390"/>
      <c r="DB635" s="390"/>
      <c r="DC635" s="390"/>
      <c r="DD635" s="390"/>
      <c r="DE635" s="390"/>
      <c r="DF635" s="390"/>
      <c r="DG635" s="390"/>
      <c r="DH635" s="390"/>
      <c r="DI635" s="390"/>
      <c r="DJ635" s="390"/>
      <c r="DK635" s="390"/>
      <c r="DL635" s="390"/>
      <c r="DM635" s="390"/>
      <c r="DN635" s="390"/>
      <c r="DO635" s="390"/>
      <c r="DP635" s="390"/>
      <c r="DQ635" s="390"/>
      <c r="DR635" s="390"/>
      <c r="DS635" s="390"/>
      <c r="DT635" s="390"/>
      <c r="DU635" s="390"/>
      <c r="DV635" s="390"/>
      <c r="DW635" s="390"/>
      <c r="DX635" s="390"/>
      <c r="DY635" s="390"/>
      <c r="DZ635" s="390"/>
      <c r="EA635" s="390"/>
      <c r="EB635" s="390"/>
      <c r="EC635" s="390"/>
      <c r="ED635" s="390"/>
      <c r="EE635" s="390"/>
      <c r="EF635" s="390"/>
      <c r="EG635" s="390"/>
      <c r="EH635" s="390"/>
      <c r="EI635" s="390"/>
      <c r="EJ635" s="390"/>
      <c r="EK635" s="390"/>
      <c r="EL635" s="390"/>
      <c r="EM635" s="390"/>
      <c r="EN635" s="390"/>
      <c r="EO635" s="390"/>
      <c r="EP635" s="390"/>
      <c r="EQ635" s="390"/>
      <c r="ER635" s="390"/>
      <c r="ES635" s="390"/>
      <c r="ET635" s="390"/>
      <c r="EU635" s="390"/>
      <c r="EV635" s="390"/>
      <c r="EW635" s="390"/>
      <c r="EX635" s="390"/>
      <c r="EY635" s="390"/>
      <c r="EZ635" s="390"/>
      <c r="FA635" s="390"/>
      <c r="FB635" s="390"/>
      <c r="FC635" s="390"/>
      <c r="FD635" s="390"/>
      <c r="FE635" s="390"/>
      <c r="FF635" s="390"/>
      <c r="FG635" s="390"/>
      <c r="FH635" s="390"/>
      <c r="FI635" s="390"/>
      <c r="FJ635" s="390"/>
      <c r="FK635" s="390"/>
      <c r="FL635" s="390"/>
      <c r="FM635" s="390"/>
      <c r="FN635" s="390"/>
      <c r="FO635" s="390"/>
      <c r="FP635" s="390"/>
      <c r="FQ635" s="390"/>
      <c r="FR635" s="390"/>
      <c r="FS635" s="390"/>
      <c r="FT635" s="390"/>
      <c r="FU635" s="390"/>
      <c r="FV635" s="390"/>
      <c r="FW635" s="390"/>
      <c r="FX635" s="390"/>
      <c r="FY635" s="390"/>
      <c r="FZ635" s="390"/>
      <c r="GA635" s="390"/>
      <c r="GB635" s="390"/>
      <c r="GC635" s="390"/>
      <c r="GD635" s="390"/>
      <c r="GE635" s="390"/>
      <c r="GF635" s="390"/>
      <c r="GG635" s="390"/>
      <c r="GH635" s="390"/>
      <c r="GI635" s="390"/>
      <c r="GJ635" s="390"/>
      <c r="GK635" s="390"/>
      <c r="GL635" s="390"/>
      <c r="GM635" s="390"/>
      <c r="GN635" s="390"/>
      <c r="GO635" s="390"/>
      <c r="GP635" s="390"/>
      <c r="GQ635" s="390"/>
      <c r="GR635" s="390"/>
      <c r="GS635" s="390"/>
      <c r="GT635" s="390"/>
      <c r="GU635" s="390"/>
      <c r="GV635" s="390"/>
      <c r="GW635" s="390"/>
      <c r="GX635" s="390"/>
      <c r="GY635" s="390"/>
      <c r="GZ635" s="390"/>
      <c r="HA635" s="390"/>
      <c r="HB635" s="390"/>
      <c r="HC635" s="390"/>
      <c r="HD635" s="390"/>
      <c r="HE635" s="390"/>
      <c r="HF635" s="390"/>
      <c r="HG635" s="390"/>
      <c r="HH635" s="390"/>
      <c r="HI635" s="390"/>
      <c r="HJ635" s="390"/>
      <c r="HK635" s="390"/>
      <c r="HL635" s="390"/>
      <c r="HM635" s="390"/>
      <c r="HN635" s="390"/>
      <c r="HO635" s="390"/>
      <c r="HP635" s="390"/>
      <c r="HQ635" s="390"/>
      <c r="HR635" s="390"/>
      <c r="HS635" s="390"/>
      <c r="HT635" s="390"/>
      <c r="HU635" s="390"/>
      <c r="HV635" s="390"/>
      <c r="HW635" s="390"/>
      <c r="HX635" s="390"/>
      <c r="HY635" s="390"/>
      <c r="HZ635" s="390"/>
      <c r="IA635" s="390"/>
      <c r="IB635" s="390"/>
      <c r="IC635" s="390"/>
      <c r="ID635" s="390"/>
      <c r="IE635" s="390"/>
      <c r="IF635" s="390"/>
      <c r="IG635" s="390"/>
      <c r="IH635" s="390"/>
      <c r="II635" s="390"/>
      <c r="IJ635" s="390"/>
      <c r="IK635" s="390"/>
      <c r="IL635" s="390"/>
      <c r="IM635" s="390"/>
      <c r="IN635" s="390"/>
      <c r="IO635" s="390"/>
      <c r="IP635" s="390"/>
      <c r="IQ635" s="390"/>
      <c r="IR635" s="390"/>
      <c r="IS635" s="390"/>
      <c r="IT635" s="390"/>
      <c r="IU635" s="390"/>
      <c r="IV635" s="390"/>
    </row>
    <row r="636" spans="1:256" x14ac:dyDescent="0.2">
      <c r="A636" s="458"/>
      <c r="B636" s="403"/>
      <c r="C636" s="404"/>
      <c r="D636" s="403"/>
      <c r="E636" s="433">
        <f t="shared" si="47"/>
        <v>0</v>
      </c>
      <c r="F636" s="466"/>
      <c r="G636" s="439">
        <f t="shared" si="49"/>
        <v>0</v>
      </c>
      <c r="H636" s="454"/>
      <c r="I636" s="390"/>
      <c r="J636" s="390"/>
      <c r="K636" s="390"/>
      <c r="L636" s="390"/>
      <c r="M636" s="390"/>
      <c r="N636" s="390"/>
      <c r="O636" s="390"/>
      <c r="P636" s="390"/>
      <c r="Q636" s="390"/>
      <c r="R636" s="390"/>
      <c r="S636" s="390"/>
      <c r="T636" s="390"/>
      <c r="U636" s="390"/>
      <c r="V636" s="390"/>
      <c r="W636" s="390"/>
      <c r="X636" s="390"/>
      <c r="Y636" s="390"/>
      <c r="Z636" s="390"/>
      <c r="AA636" s="390"/>
      <c r="AB636" s="390"/>
      <c r="AC636" s="390"/>
      <c r="AD636" s="390"/>
      <c r="AE636" s="390"/>
      <c r="AF636" s="390"/>
      <c r="AG636" s="390"/>
      <c r="AH636" s="390"/>
      <c r="AI636" s="390"/>
      <c r="AJ636" s="390"/>
      <c r="AK636" s="390"/>
      <c r="AL636" s="390"/>
      <c r="AM636" s="390"/>
      <c r="AN636" s="390"/>
      <c r="AO636" s="390"/>
      <c r="AP636" s="390"/>
      <c r="AQ636" s="390"/>
      <c r="AR636" s="390"/>
      <c r="AS636" s="390"/>
      <c r="AT636" s="390"/>
      <c r="AU636" s="390"/>
      <c r="AV636" s="390"/>
      <c r="AW636" s="390"/>
      <c r="AX636" s="390"/>
      <c r="AY636" s="390"/>
      <c r="AZ636" s="390"/>
      <c r="BA636" s="390"/>
      <c r="BB636" s="390"/>
      <c r="BC636" s="390"/>
      <c r="BD636" s="390"/>
      <c r="BE636" s="390"/>
      <c r="BF636" s="390"/>
      <c r="BG636" s="390"/>
      <c r="BH636" s="390"/>
      <c r="BI636" s="390"/>
      <c r="BJ636" s="390"/>
      <c r="BK636" s="390"/>
      <c r="BL636" s="390"/>
      <c r="BM636" s="390"/>
      <c r="BN636" s="390"/>
      <c r="BO636" s="390"/>
      <c r="BP636" s="390"/>
      <c r="BQ636" s="390"/>
      <c r="BR636" s="390"/>
      <c r="BS636" s="390"/>
      <c r="BT636" s="390"/>
      <c r="BU636" s="390"/>
      <c r="BV636" s="390"/>
      <c r="BW636" s="390"/>
      <c r="BX636" s="390"/>
      <c r="BY636" s="390"/>
      <c r="BZ636" s="390"/>
      <c r="CA636" s="390"/>
      <c r="CB636" s="390"/>
      <c r="CC636" s="390"/>
      <c r="CD636" s="390"/>
      <c r="CE636" s="390"/>
      <c r="CF636" s="390"/>
      <c r="CG636" s="390"/>
      <c r="CH636" s="390"/>
      <c r="CI636" s="390"/>
      <c r="CJ636" s="390"/>
      <c r="CK636" s="390"/>
      <c r="CL636" s="390"/>
      <c r="CM636" s="390"/>
      <c r="CN636" s="390"/>
      <c r="CO636" s="390"/>
      <c r="CP636" s="390"/>
      <c r="CQ636" s="390"/>
      <c r="CR636" s="390"/>
      <c r="CS636" s="390"/>
      <c r="CT636" s="390"/>
      <c r="CU636" s="390"/>
      <c r="CV636" s="390"/>
      <c r="CW636" s="390"/>
      <c r="CX636" s="390"/>
      <c r="CY636" s="390"/>
      <c r="CZ636" s="390"/>
      <c r="DA636" s="390"/>
      <c r="DB636" s="390"/>
      <c r="DC636" s="390"/>
      <c r="DD636" s="390"/>
      <c r="DE636" s="390"/>
      <c r="DF636" s="390"/>
      <c r="DG636" s="390"/>
      <c r="DH636" s="390"/>
      <c r="DI636" s="390"/>
      <c r="DJ636" s="390"/>
      <c r="DK636" s="390"/>
      <c r="DL636" s="390"/>
      <c r="DM636" s="390"/>
      <c r="DN636" s="390"/>
      <c r="DO636" s="390"/>
      <c r="DP636" s="390"/>
      <c r="DQ636" s="390"/>
      <c r="DR636" s="390"/>
      <c r="DS636" s="390"/>
      <c r="DT636" s="390"/>
      <c r="DU636" s="390"/>
      <c r="DV636" s="390"/>
      <c r="DW636" s="390"/>
      <c r="DX636" s="390"/>
      <c r="DY636" s="390"/>
      <c r="DZ636" s="390"/>
      <c r="EA636" s="390"/>
      <c r="EB636" s="390"/>
      <c r="EC636" s="390"/>
      <c r="ED636" s="390"/>
      <c r="EE636" s="390"/>
      <c r="EF636" s="390"/>
      <c r="EG636" s="390"/>
      <c r="EH636" s="390"/>
      <c r="EI636" s="390"/>
      <c r="EJ636" s="390"/>
      <c r="EK636" s="390"/>
      <c r="EL636" s="390"/>
      <c r="EM636" s="390"/>
      <c r="EN636" s="390"/>
      <c r="EO636" s="390"/>
      <c r="EP636" s="390"/>
      <c r="EQ636" s="390"/>
      <c r="ER636" s="390"/>
      <c r="ES636" s="390"/>
      <c r="ET636" s="390"/>
      <c r="EU636" s="390"/>
      <c r="EV636" s="390"/>
      <c r="EW636" s="390"/>
      <c r="EX636" s="390"/>
      <c r="EY636" s="390"/>
      <c r="EZ636" s="390"/>
      <c r="FA636" s="390"/>
      <c r="FB636" s="390"/>
      <c r="FC636" s="390"/>
      <c r="FD636" s="390"/>
      <c r="FE636" s="390"/>
      <c r="FF636" s="390"/>
      <c r="FG636" s="390"/>
      <c r="FH636" s="390"/>
      <c r="FI636" s="390"/>
      <c r="FJ636" s="390"/>
      <c r="FK636" s="390"/>
      <c r="FL636" s="390"/>
      <c r="FM636" s="390"/>
      <c r="FN636" s="390"/>
      <c r="FO636" s="390"/>
      <c r="FP636" s="390"/>
      <c r="FQ636" s="390"/>
      <c r="FR636" s="390"/>
      <c r="FS636" s="390"/>
      <c r="FT636" s="390"/>
      <c r="FU636" s="390"/>
      <c r="FV636" s="390"/>
      <c r="FW636" s="390"/>
      <c r="FX636" s="390"/>
      <c r="FY636" s="390"/>
      <c r="FZ636" s="390"/>
      <c r="GA636" s="390"/>
      <c r="GB636" s="390"/>
      <c r="GC636" s="390"/>
      <c r="GD636" s="390"/>
      <c r="GE636" s="390"/>
      <c r="GF636" s="390"/>
      <c r="GG636" s="390"/>
      <c r="GH636" s="390"/>
      <c r="GI636" s="390"/>
      <c r="GJ636" s="390"/>
      <c r="GK636" s="390"/>
      <c r="GL636" s="390"/>
      <c r="GM636" s="390"/>
      <c r="GN636" s="390"/>
      <c r="GO636" s="390"/>
      <c r="GP636" s="390"/>
      <c r="GQ636" s="390"/>
      <c r="GR636" s="390"/>
      <c r="GS636" s="390"/>
      <c r="GT636" s="390"/>
      <c r="GU636" s="390"/>
      <c r="GV636" s="390"/>
      <c r="GW636" s="390"/>
      <c r="GX636" s="390"/>
      <c r="GY636" s="390"/>
      <c r="GZ636" s="390"/>
      <c r="HA636" s="390"/>
      <c r="HB636" s="390"/>
      <c r="HC636" s="390"/>
      <c r="HD636" s="390"/>
      <c r="HE636" s="390"/>
      <c r="HF636" s="390"/>
      <c r="HG636" s="390"/>
      <c r="HH636" s="390"/>
      <c r="HI636" s="390"/>
      <c r="HJ636" s="390"/>
      <c r="HK636" s="390"/>
      <c r="HL636" s="390"/>
      <c r="HM636" s="390"/>
      <c r="HN636" s="390"/>
      <c r="HO636" s="390"/>
      <c r="HP636" s="390"/>
      <c r="HQ636" s="390"/>
      <c r="HR636" s="390"/>
      <c r="HS636" s="390"/>
      <c r="HT636" s="390"/>
      <c r="HU636" s="390"/>
      <c r="HV636" s="390"/>
      <c r="HW636" s="390"/>
      <c r="HX636" s="390"/>
      <c r="HY636" s="390"/>
      <c r="HZ636" s="390"/>
      <c r="IA636" s="390"/>
      <c r="IB636" s="390"/>
      <c r="IC636" s="390"/>
      <c r="ID636" s="390"/>
      <c r="IE636" s="390"/>
      <c r="IF636" s="390"/>
      <c r="IG636" s="390"/>
      <c r="IH636" s="390"/>
      <c r="II636" s="390"/>
      <c r="IJ636" s="390"/>
      <c r="IK636" s="390"/>
      <c r="IL636" s="390"/>
      <c r="IM636" s="390"/>
      <c r="IN636" s="390"/>
      <c r="IO636" s="390"/>
      <c r="IP636" s="390"/>
      <c r="IQ636" s="390"/>
      <c r="IR636" s="390"/>
      <c r="IS636" s="390"/>
      <c r="IT636" s="390"/>
      <c r="IU636" s="390"/>
      <c r="IV636" s="390"/>
    </row>
    <row r="637" spans="1:256" x14ac:dyDescent="0.2">
      <c r="A637" s="458"/>
      <c r="B637" s="403"/>
      <c r="C637" s="404"/>
      <c r="D637" s="403"/>
      <c r="E637" s="433">
        <f t="shared" si="47"/>
        <v>0</v>
      </c>
      <c r="F637" s="466"/>
      <c r="G637" s="439">
        <f t="shared" si="49"/>
        <v>0</v>
      </c>
      <c r="H637" s="454"/>
      <c r="I637" s="390"/>
      <c r="J637" s="390"/>
      <c r="K637" s="390"/>
      <c r="L637" s="390"/>
      <c r="M637" s="390"/>
      <c r="N637" s="390"/>
      <c r="O637" s="390"/>
      <c r="P637" s="390"/>
      <c r="Q637" s="390"/>
      <c r="R637" s="390"/>
      <c r="S637" s="390"/>
      <c r="T637" s="390"/>
      <c r="U637" s="390"/>
      <c r="V637" s="390"/>
      <c r="W637" s="390"/>
      <c r="X637" s="390"/>
      <c r="Y637" s="390"/>
      <c r="Z637" s="390"/>
      <c r="AA637" s="390"/>
      <c r="AB637" s="390"/>
      <c r="AC637" s="390"/>
      <c r="AD637" s="390"/>
      <c r="AE637" s="390"/>
      <c r="AF637" s="390"/>
      <c r="AG637" s="390"/>
      <c r="AH637" s="390"/>
      <c r="AI637" s="390"/>
      <c r="AJ637" s="390"/>
      <c r="AK637" s="390"/>
      <c r="AL637" s="390"/>
      <c r="AM637" s="390"/>
      <c r="AN637" s="390"/>
      <c r="AO637" s="390"/>
      <c r="AP637" s="390"/>
      <c r="AQ637" s="390"/>
      <c r="AR637" s="390"/>
      <c r="AS637" s="390"/>
      <c r="AT637" s="390"/>
      <c r="AU637" s="390"/>
      <c r="AV637" s="390"/>
      <c r="AW637" s="390"/>
      <c r="AX637" s="390"/>
      <c r="AY637" s="390"/>
      <c r="AZ637" s="390"/>
      <c r="BA637" s="390"/>
      <c r="BB637" s="390"/>
      <c r="BC637" s="390"/>
      <c r="BD637" s="390"/>
      <c r="BE637" s="390"/>
      <c r="BF637" s="390"/>
      <c r="BG637" s="390"/>
      <c r="BH637" s="390"/>
      <c r="BI637" s="390"/>
      <c r="BJ637" s="390"/>
      <c r="BK637" s="390"/>
      <c r="BL637" s="390"/>
      <c r="BM637" s="390"/>
      <c r="BN637" s="390"/>
      <c r="BO637" s="390"/>
      <c r="BP637" s="390"/>
      <c r="BQ637" s="390"/>
      <c r="BR637" s="390"/>
      <c r="BS637" s="390"/>
      <c r="BT637" s="390"/>
      <c r="BU637" s="390"/>
      <c r="BV637" s="390"/>
      <c r="BW637" s="390"/>
      <c r="BX637" s="390"/>
      <c r="BY637" s="390"/>
      <c r="BZ637" s="390"/>
      <c r="CA637" s="390"/>
      <c r="CB637" s="390"/>
      <c r="CC637" s="390"/>
      <c r="CD637" s="390"/>
      <c r="CE637" s="390"/>
      <c r="CF637" s="390"/>
      <c r="CG637" s="390"/>
      <c r="CH637" s="390"/>
      <c r="CI637" s="390"/>
      <c r="CJ637" s="390"/>
      <c r="CK637" s="390"/>
      <c r="CL637" s="390"/>
      <c r="CM637" s="390"/>
      <c r="CN637" s="390"/>
      <c r="CO637" s="390"/>
      <c r="CP637" s="390"/>
      <c r="CQ637" s="390"/>
      <c r="CR637" s="390"/>
      <c r="CS637" s="390"/>
      <c r="CT637" s="390"/>
      <c r="CU637" s="390"/>
      <c r="CV637" s="390"/>
      <c r="CW637" s="390"/>
      <c r="CX637" s="390"/>
      <c r="CY637" s="390"/>
      <c r="CZ637" s="390"/>
      <c r="DA637" s="390"/>
      <c r="DB637" s="390"/>
      <c r="DC637" s="390"/>
      <c r="DD637" s="390"/>
      <c r="DE637" s="390"/>
      <c r="DF637" s="390"/>
      <c r="DG637" s="390"/>
      <c r="DH637" s="390"/>
      <c r="DI637" s="390"/>
      <c r="DJ637" s="390"/>
      <c r="DK637" s="390"/>
      <c r="DL637" s="390"/>
      <c r="DM637" s="390"/>
      <c r="DN637" s="390"/>
      <c r="DO637" s="390"/>
      <c r="DP637" s="390"/>
      <c r="DQ637" s="390"/>
      <c r="DR637" s="390"/>
      <c r="DS637" s="390"/>
      <c r="DT637" s="390"/>
      <c r="DU637" s="390"/>
      <c r="DV637" s="390"/>
      <c r="DW637" s="390"/>
      <c r="DX637" s="390"/>
      <c r="DY637" s="390"/>
      <c r="DZ637" s="390"/>
      <c r="EA637" s="390"/>
      <c r="EB637" s="390"/>
      <c r="EC637" s="390"/>
      <c r="ED637" s="390"/>
      <c r="EE637" s="390"/>
      <c r="EF637" s="390"/>
      <c r="EG637" s="390"/>
      <c r="EH637" s="390"/>
      <c r="EI637" s="390"/>
      <c r="EJ637" s="390"/>
      <c r="EK637" s="390"/>
      <c r="EL637" s="390"/>
      <c r="EM637" s="390"/>
      <c r="EN637" s="390"/>
      <c r="EO637" s="390"/>
      <c r="EP637" s="390"/>
      <c r="EQ637" s="390"/>
      <c r="ER637" s="390"/>
      <c r="ES637" s="390"/>
      <c r="ET637" s="390"/>
      <c r="EU637" s="390"/>
      <c r="EV637" s="390"/>
      <c r="EW637" s="390"/>
      <c r="EX637" s="390"/>
      <c r="EY637" s="390"/>
      <c r="EZ637" s="390"/>
      <c r="FA637" s="390"/>
      <c r="FB637" s="390"/>
      <c r="FC637" s="390"/>
      <c r="FD637" s="390"/>
      <c r="FE637" s="390"/>
      <c r="FF637" s="390"/>
      <c r="FG637" s="390"/>
      <c r="FH637" s="390"/>
      <c r="FI637" s="390"/>
      <c r="FJ637" s="390"/>
      <c r="FK637" s="390"/>
      <c r="FL637" s="390"/>
      <c r="FM637" s="390"/>
      <c r="FN637" s="390"/>
      <c r="FO637" s="390"/>
      <c r="FP637" s="390"/>
      <c r="FQ637" s="390"/>
      <c r="FR637" s="390"/>
      <c r="FS637" s="390"/>
      <c r="FT637" s="390"/>
      <c r="FU637" s="390"/>
      <c r="FV637" s="390"/>
      <c r="FW637" s="390"/>
      <c r="FX637" s="390"/>
      <c r="FY637" s="390"/>
      <c r="FZ637" s="390"/>
      <c r="GA637" s="390"/>
      <c r="GB637" s="390"/>
      <c r="GC637" s="390"/>
      <c r="GD637" s="390"/>
      <c r="GE637" s="390"/>
      <c r="GF637" s="390"/>
      <c r="GG637" s="390"/>
      <c r="GH637" s="390"/>
      <c r="GI637" s="390"/>
      <c r="GJ637" s="390"/>
      <c r="GK637" s="390"/>
      <c r="GL637" s="390"/>
      <c r="GM637" s="390"/>
      <c r="GN637" s="390"/>
      <c r="GO637" s="390"/>
      <c r="GP637" s="390"/>
      <c r="GQ637" s="390"/>
      <c r="GR637" s="390"/>
      <c r="GS637" s="390"/>
      <c r="GT637" s="390"/>
      <c r="GU637" s="390"/>
      <c r="GV637" s="390"/>
      <c r="GW637" s="390"/>
      <c r="GX637" s="390"/>
      <c r="GY637" s="390"/>
      <c r="GZ637" s="390"/>
      <c r="HA637" s="390"/>
      <c r="HB637" s="390"/>
      <c r="HC637" s="390"/>
      <c r="HD637" s="390"/>
      <c r="HE637" s="390"/>
      <c r="HF637" s="390"/>
      <c r="HG637" s="390"/>
      <c r="HH637" s="390"/>
      <c r="HI637" s="390"/>
      <c r="HJ637" s="390"/>
      <c r="HK637" s="390"/>
      <c r="HL637" s="390"/>
      <c r="HM637" s="390"/>
      <c r="HN637" s="390"/>
      <c r="HO637" s="390"/>
      <c r="HP637" s="390"/>
      <c r="HQ637" s="390"/>
      <c r="HR637" s="390"/>
      <c r="HS637" s="390"/>
      <c r="HT637" s="390"/>
      <c r="HU637" s="390"/>
      <c r="HV637" s="390"/>
      <c r="HW637" s="390"/>
      <c r="HX637" s="390"/>
      <c r="HY637" s="390"/>
      <c r="HZ637" s="390"/>
      <c r="IA637" s="390"/>
      <c r="IB637" s="390"/>
      <c r="IC637" s="390"/>
      <c r="ID637" s="390"/>
      <c r="IE637" s="390"/>
      <c r="IF637" s="390"/>
      <c r="IG637" s="390"/>
      <c r="IH637" s="390"/>
      <c r="II637" s="390"/>
      <c r="IJ637" s="390"/>
      <c r="IK637" s="390"/>
      <c r="IL637" s="390"/>
      <c r="IM637" s="390"/>
      <c r="IN637" s="390"/>
      <c r="IO637" s="390"/>
      <c r="IP637" s="390"/>
      <c r="IQ637" s="390"/>
      <c r="IR637" s="390"/>
      <c r="IS637" s="390"/>
      <c r="IT637" s="390"/>
      <c r="IU637" s="390"/>
      <c r="IV637" s="390"/>
    </row>
    <row r="638" spans="1:256" x14ac:dyDescent="0.2">
      <c r="A638" s="458"/>
      <c r="B638" s="403"/>
      <c r="C638" s="404"/>
      <c r="D638" s="403"/>
      <c r="E638" s="433">
        <f t="shared" si="47"/>
        <v>0</v>
      </c>
      <c r="F638" s="466"/>
      <c r="G638" s="439">
        <f t="shared" si="49"/>
        <v>0</v>
      </c>
      <c r="H638" s="454"/>
      <c r="I638" s="390"/>
      <c r="J638" s="390"/>
      <c r="K638" s="390"/>
      <c r="L638" s="390"/>
      <c r="M638" s="390"/>
      <c r="N638" s="390"/>
      <c r="O638" s="390"/>
      <c r="P638" s="390"/>
      <c r="Q638" s="390"/>
      <c r="R638" s="390"/>
      <c r="S638" s="390"/>
      <c r="T638" s="390"/>
      <c r="U638" s="390"/>
      <c r="V638" s="390"/>
      <c r="W638" s="390"/>
      <c r="X638" s="390"/>
      <c r="Y638" s="390"/>
      <c r="Z638" s="390"/>
      <c r="AA638" s="390"/>
      <c r="AB638" s="390"/>
      <c r="AC638" s="390"/>
      <c r="AD638" s="390"/>
      <c r="AE638" s="390"/>
      <c r="AF638" s="390"/>
      <c r="AG638" s="390"/>
      <c r="AH638" s="390"/>
      <c r="AI638" s="390"/>
      <c r="AJ638" s="390"/>
      <c r="AK638" s="390"/>
      <c r="AL638" s="390"/>
      <c r="AM638" s="390"/>
      <c r="AN638" s="390"/>
      <c r="AO638" s="390"/>
      <c r="AP638" s="390"/>
      <c r="AQ638" s="390"/>
      <c r="AR638" s="390"/>
      <c r="AS638" s="390"/>
      <c r="AT638" s="390"/>
      <c r="AU638" s="390"/>
      <c r="AV638" s="390"/>
      <c r="AW638" s="390"/>
      <c r="AX638" s="390"/>
      <c r="AY638" s="390"/>
      <c r="AZ638" s="390"/>
      <c r="BA638" s="390"/>
      <c r="BB638" s="390"/>
      <c r="BC638" s="390"/>
      <c r="BD638" s="390"/>
      <c r="BE638" s="390"/>
      <c r="BF638" s="390"/>
      <c r="BG638" s="390"/>
      <c r="BH638" s="390"/>
      <c r="BI638" s="390"/>
      <c r="BJ638" s="390"/>
      <c r="BK638" s="390"/>
      <c r="BL638" s="390"/>
      <c r="BM638" s="390"/>
      <c r="BN638" s="390"/>
      <c r="BO638" s="390"/>
      <c r="BP638" s="390"/>
      <c r="BQ638" s="390"/>
      <c r="BR638" s="390"/>
      <c r="BS638" s="390"/>
      <c r="BT638" s="390"/>
      <c r="BU638" s="390"/>
      <c r="BV638" s="390"/>
      <c r="BW638" s="390"/>
      <c r="BX638" s="390"/>
      <c r="BY638" s="390"/>
      <c r="BZ638" s="390"/>
      <c r="CA638" s="390"/>
      <c r="CB638" s="390"/>
      <c r="CC638" s="390"/>
      <c r="CD638" s="390"/>
      <c r="CE638" s="390"/>
      <c r="CF638" s="390"/>
      <c r="CG638" s="390"/>
      <c r="CH638" s="390"/>
      <c r="CI638" s="390"/>
      <c r="CJ638" s="390"/>
      <c r="CK638" s="390"/>
      <c r="CL638" s="390"/>
      <c r="CM638" s="390"/>
      <c r="CN638" s="390"/>
      <c r="CO638" s="390"/>
      <c r="CP638" s="390"/>
      <c r="CQ638" s="390"/>
      <c r="CR638" s="390"/>
      <c r="CS638" s="390"/>
      <c r="CT638" s="390"/>
      <c r="CU638" s="390"/>
      <c r="CV638" s="390"/>
      <c r="CW638" s="390"/>
      <c r="CX638" s="390"/>
      <c r="CY638" s="390"/>
      <c r="CZ638" s="390"/>
      <c r="DA638" s="390"/>
      <c r="DB638" s="390"/>
      <c r="DC638" s="390"/>
      <c r="DD638" s="390"/>
      <c r="DE638" s="390"/>
      <c r="DF638" s="390"/>
      <c r="DG638" s="390"/>
      <c r="DH638" s="390"/>
      <c r="DI638" s="390"/>
      <c r="DJ638" s="390"/>
      <c r="DK638" s="390"/>
      <c r="DL638" s="390"/>
      <c r="DM638" s="390"/>
      <c r="DN638" s="390"/>
      <c r="DO638" s="390"/>
      <c r="DP638" s="390"/>
      <c r="DQ638" s="390"/>
      <c r="DR638" s="390"/>
      <c r="DS638" s="390"/>
      <c r="DT638" s="390"/>
      <c r="DU638" s="390"/>
      <c r="DV638" s="390"/>
      <c r="DW638" s="390"/>
      <c r="DX638" s="390"/>
      <c r="DY638" s="390"/>
      <c r="DZ638" s="390"/>
      <c r="EA638" s="390"/>
      <c r="EB638" s="390"/>
      <c r="EC638" s="390"/>
      <c r="ED638" s="390"/>
      <c r="EE638" s="390"/>
      <c r="EF638" s="390"/>
      <c r="EG638" s="390"/>
      <c r="EH638" s="390"/>
      <c r="EI638" s="390"/>
      <c r="EJ638" s="390"/>
      <c r="EK638" s="390"/>
      <c r="EL638" s="390"/>
      <c r="EM638" s="390"/>
      <c r="EN638" s="390"/>
      <c r="EO638" s="390"/>
      <c r="EP638" s="390"/>
      <c r="EQ638" s="390"/>
      <c r="ER638" s="390"/>
      <c r="ES638" s="390"/>
      <c r="ET638" s="390"/>
      <c r="EU638" s="390"/>
      <c r="EV638" s="390"/>
      <c r="EW638" s="390"/>
      <c r="EX638" s="390"/>
      <c r="EY638" s="390"/>
      <c r="EZ638" s="390"/>
      <c r="FA638" s="390"/>
      <c r="FB638" s="390"/>
      <c r="FC638" s="390"/>
      <c r="FD638" s="390"/>
      <c r="FE638" s="390"/>
      <c r="FF638" s="390"/>
      <c r="FG638" s="390"/>
      <c r="FH638" s="390"/>
      <c r="FI638" s="390"/>
      <c r="FJ638" s="390"/>
      <c r="FK638" s="390"/>
      <c r="FL638" s="390"/>
      <c r="FM638" s="390"/>
      <c r="FN638" s="390"/>
      <c r="FO638" s="390"/>
      <c r="FP638" s="390"/>
      <c r="FQ638" s="390"/>
      <c r="FR638" s="390"/>
      <c r="FS638" s="390"/>
      <c r="FT638" s="390"/>
      <c r="FU638" s="390"/>
      <c r="FV638" s="390"/>
      <c r="FW638" s="390"/>
      <c r="FX638" s="390"/>
      <c r="FY638" s="390"/>
      <c r="FZ638" s="390"/>
      <c r="GA638" s="390"/>
      <c r="GB638" s="390"/>
      <c r="GC638" s="390"/>
      <c r="GD638" s="390"/>
      <c r="GE638" s="390"/>
      <c r="GF638" s="390"/>
      <c r="GG638" s="390"/>
      <c r="GH638" s="390"/>
      <c r="GI638" s="390"/>
      <c r="GJ638" s="390"/>
      <c r="GK638" s="390"/>
      <c r="GL638" s="390"/>
      <c r="GM638" s="390"/>
      <c r="GN638" s="390"/>
      <c r="GO638" s="390"/>
      <c r="GP638" s="390"/>
      <c r="GQ638" s="390"/>
      <c r="GR638" s="390"/>
      <c r="GS638" s="390"/>
      <c r="GT638" s="390"/>
      <c r="GU638" s="390"/>
      <c r="GV638" s="390"/>
      <c r="GW638" s="390"/>
      <c r="GX638" s="390"/>
      <c r="GY638" s="390"/>
      <c r="GZ638" s="390"/>
      <c r="HA638" s="390"/>
      <c r="HB638" s="390"/>
      <c r="HC638" s="390"/>
      <c r="HD638" s="390"/>
      <c r="HE638" s="390"/>
      <c r="HF638" s="390"/>
      <c r="HG638" s="390"/>
      <c r="HH638" s="390"/>
      <c r="HI638" s="390"/>
      <c r="HJ638" s="390"/>
      <c r="HK638" s="390"/>
      <c r="HL638" s="390"/>
      <c r="HM638" s="390"/>
      <c r="HN638" s="390"/>
      <c r="HO638" s="390"/>
      <c r="HP638" s="390"/>
      <c r="HQ638" s="390"/>
      <c r="HR638" s="390"/>
      <c r="HS638" s="390"/>
      <c r="HT638" s="390"/>
      <c r="HU638" s="390"/>
      <c r="HV638" s="390"/>
      <c r="HW638" s="390"/>
      <c r="HX638" s="390"/>
      <c r="HY638" s="390"/>
      <c r="HZ638" s="390"/>
      <c r="IA638" s="390"/>
      <c r="IB638" s="390"/>
      <c r="IC638" s="390"/>
      <c r="ID638" s="390"/>
      <c r="IE638" s="390"/>
      <c r="IF638" s="390"/>
      <c r="IG638" s="390"/>
      <c r="IH638" s="390"/>
      <c r="II638" s="390"/>
      <c r="IJ638" s="390"/>
      <c r="IK638" s="390"/>
      <c r="IL638" s="390"/>
      <c r="IM638" s="390"/>
      <c r="IN638" s="390"/>
      <c r="IO638" s="390"/>
      <c r="IP638" s="390"/>
      <c r="IQ638" s="390"/>
      <c r="IR638" s="390"/>
      <c r="IS638" s="390"/>
      <c r="IT638" s="390"/>
      <c r="IU638" s="390"/>
      <c r="IV638" s="390"/>
    </row>
    <row r="639" spans="1:256" x14ac:dyDescent="0.2">
      <c r="A639" s="458"/>
      <c r="B639" s="403"/>
      <c r="C639" s="404"/>
      <c r="D639" s="403"/>
      <c r="E639" s="433">
        <f t="shared" si="47"/>
        <v>0</v>
      </c>
      <c r="F639" s="466"/>
      <c r="G639" s="439">
        <f t="shared" si="49"/>
        <v>0</v>
      </c>
      <c r="H639" s="454"/>
      <c r="I639" s="390"/>
      <c r="J639" s="390"/>
      <c r="K639" s="390"/>
      <c r="L639" s="390"/>
      <c r="M639" s="390"/>
      <c r="N639" s="390"/>
      <c r="O639" s="390"/>
      <c r="P639" s="390"/>
      <c r="Q639" s="390"/>
      <c r="R639" s="390"/>
      <c r="S639" s="390"/>
      <c r="T639" s="390"/>
      <c r="U639" s="390"/>
      <c r="V639" s="390"/>
      <c r="W639" s="390"/>
      <c r="X639" s="390"/>
      <c r="Y639" s="390"/>
      <c r="Z639" s="390"/>
      <c r="AA639" s="390"/>
      <c r="AB639" s="390"/>
      <c r="AC639" s="390"/>
      <c r="AD639" s="390"/>
      <c r="AE639" s="390"/>
      <c r="AF639" s="390"/>
      <c r="AG639" s="390"/>
      <c r="AH639" s="390"/>
      <c r="AI639" s="390"/>
      <c r="AJ639" s="390"/>
      <c r="AK639" s="390"/>
      <c r="AL639" s="390"/>
      <c r="AM639" s="390"/>
      <c r="AN639" s="390"/>
      <c r="AO639" s="390"/>
      <c r="AP639" s="390"/>
      <c r="AQ639" s="390"/>
      <c r="AR639" s="390"/>
      <c r="AS639" s="390"/>
      <c r="AT639" s="390"/>
      <c r="AU639" s="390"/>
      <c r="AV639" s="390"/>
      <c r="AW639" s="390"/>
      <c r="AX639" s="390"/>
      <c r="AY639" s="390"/>
      <c r="AZ639" s="390"/>
      <c r="BA639" s="390"/>
      <c r="BB639" s="390"/>
      <c r="BC639" s="390"/>
      <c r="BD639" s="390"/>
      <c r="BE639" s="390"/>
      <c r="BF639" s="390"/>
      <c r="BG639" s="390"/>
      <c r="BH639" s="390"/>
      <c r="BI639" s="390"/>
      <c r="BJ639" s="390"/>
      <c r="BK639" s="390"/>
      <c r="BL639" s="390"/>
      <c r="BM639" s="390"/>
      <c r="BN639" s="390"/>
      <c r="BO639" s="390"/>
      <c r="BP639" s="390"/>
      <c r="BQ639" s="390"/>
      <c r="BR639" s="390"/>
      <c r="BS639" s="390"/>
      <c r="BT639" s="390"/>
      <c r="BU639" s="390"/>
      <c r="BV639" s="390"/>
      <c r="BW639" s="390"/>
      <c r="BX639" s="390"/>
      <c r="BY639" s="390"/>
      <c r="BZ639" s="390"/>
      <c r="CA639" s="390"/>
      <c r="CB639" s="390"/>
      <c r="CC639" s="390"/>
      <c r="CD639" s="390"/>
      <c r="CE639" s="390"/>
      <c r="CF639" s="390"/>
      <c r="CG639" s="390"/>
      <c r="CH639" s="390"/>
      <c r="CI639" s="390"/>
      <c r="CJ639" s="390"/>
      <c r="CK639" s="390"/>
      <c r="CL639" s="390"/>
      <c r="CM639" s="390"/>
      <c r="CN639" s="390"/>
      <c r="CO639" s="390"/>
      <c r="CP639" s="390"/>
      <c r="CQ639" s="390"/>
      <c r="CR639" s="390"/>
      <c r="CS639" s="390"/>
      <c r="CT639" s="390"/>
      <c r="CU639" s="390"/>
      <c r="CV639" s="390"/>
      <c r="CW639" s="390"/>
      <c r="CX639" s="390"/>
      <c r="CY639" s="390"/>
      <c r="CZ639" s="390"/>
      <c r="DA639" s="390"/>
      <c r="DB639" s="390"/>
      <c r="DC639" s="390"/>
      <c r="DD639" s="390"/>
      <c r="DE639" s="390"/>
      <c r="DF639" s="390"/>
      <c r="DG639" s="390"/>
      <c r="DH639" s="390"/>
      <c r="DI639" s="390"/>
      <c r="DJ639" s="390"/>
      <c r="DK639" s="390"/>
      <c r="DL639" s="390"/>
      <c r="DM639" s="390"/>
      <c r="DN639" s="390"/>
      <c r="DO639" s="390"/>
      <c r="DP639" s="390"/>
      <c r="DQ639" s="390"/>
      <c r="DR639" s="390"/>
      <c r="DS639" s="390"/>
      <c r="DT639" s="390"/>
      <c r="DU639" s="390"/>
      <c r="DV639" s="390"/>
      <c r="DW639" s="390"/>
      <c r="DX639" s="390"/>
      <c r="DY639" s="390"/>
      <c r="DZ639" s="390"/>
      <c r="EA639" s="390"/>
      <c r="EB639" s="390"/>
      <c r="EC639" s="390"/>
      <c r="ED639" s="390"/>
      <c r="EE639" s="390"/>
      <c r="EF639" s="390"/>
      <c r="EG639" s="390"/>
      <c r="EH639" s="390"/>
      <c r="EI639" s="390"/>
      <c r="EJ639" s="390"/>
      <c r="EK639" s="390"/>
      <c r="EL639" s="390"/>
      <c r="EM639" s="390"/>
      <c r="EN639" s="390"/>
      <c r="EO639" s="390"/>
      <c r="EP639" s="390"/>
      <c r="EQ639" s="390"/>
      <c r="ER639" s="390"/>
      <c r="ES639" s="390"/>
      <c r="ET639" s="390"/>
      <c r="EU639" s="390"/>
      <c r="EV639" s="390"/>
      <c r="EW639" s="390"/>
      <c r="EX639" s="390"/>
      <c r="EY639" s="390"/>
      <c r="EZ639" s="390"/>
      <c r="FA639" s="390"/>
      <c r="FB639" s="390"/>
      <c r="FC639" s="390"/>
      <c r="FD639" s="390"/>
      <c r="FE639" s="390"/>
      <c r="FF639" s="390"/>
      <c r="FG639" s="390"/>
      <c r="FH639" s="390"/>
      <c r="FI639" s="390"/>
      <c r="FJ639" s="390"/>
      <c r="FK639" s="390"/>
      <c r="FL639" s="390"/>
      <c r="FM639" s="390"/>
      <c r="FN639" s="390"/>
      <c r="FO639" s="390"/>
      <c r="FP639" s="390"/>
      <c r="FQ639" s="390"/>
      <c r="FR639" s="390"/>
      <c r="FS639" s="390"/>
      <c r="FT639" s="390"/>
      <c r="FU639" s="390"/>
      <c r="FV639" s="390"/>
      <c r="FW639" s="390"/>
      <c r="FX639" s="390"/>
      <c r="FY639" s="390"/>
      <c r="FZ639" s="390"/>
      <c r="GA639" s="390"/>
      <c r="GB639" s="390"/>
      <c r="GC639" s="390"/>
      <c r="GD639" s="390"/>
      <c r="GE639" s="390"/>
      <c r="GF639" s="390"/>
      <c r="GG639" s="390"/>
      <c r="GH639" s="390"/>
      <c r="GI639" s="390"/>
      <c r="GJ639" s="390"/>
      <c r="GK639" s="390"/>
      <c r="GL639" s="390"/>
      <c r="GM639" s="390"/>
      <c r="GN639" s="390"/>
      <c r="GO639" s="390"/>
      <c r="GP639" s="390"/>
      <c r="GQ639" s="390"/>
      <c r="GR639" s="390"/>
      <c r="GS639" s="390"/>
      <c r="GT639" s="390"/>
      <c r="GU639" s="390"/>
      <c r="GV639" s="390"/>
      <c r="GW639" s="390"/>
      <c r="GX639" s="390"/>
      <c r="GY639" s="390"/>
      <c r="GZ639" s="390"/>
      <c r="HA639" s="390"/>
      <c r="HB639" s="390"/>
      <c r="HC639" s="390"/>
      <c r="HD639" s="390"/>
      <c r="HE639" s="390"/>
      <c r="HF639" s="390"/>
      <c r="HG639" s="390"/>
      <c r="HH639" s="390"/>
      <c r="HI639" s="390"/>
      <c r="HJ639" s="390"/>
      <c r="HK639" s="390"/>
      <c r="HL639" s="390"/>
      <c r="HM639" s="390"/>
      <c r="HN639" s="390"/>
      <c r="HO639" s="390"/>
      <c r="HP639" s="390"/>
      <c r="HQ639" s="390"/>
      <c r="HR639" s="390"/>
      <c r="HS639" s="390"/>
      <c r="HT639" s="390"/>
      <c r="HU639" s="390"/>
      <c r="HV639" s="390"/>
      <c r="HW639" s="390"/>
      <c r="HX639" s="390"/>
      <c r="HY639" s="390"/>
      <c r="HZ639" s="390"/>
      <c r="IA639" s="390"/>
      <c r="IB639" s="390"/>
      <c r="IC639" s="390"/>
      <c r="ID639" s="390"/>
      <c r="IE639" s="390"/>
      <c r="IF639" s="390"/>
      <c r="IG639" s="390"/>
      <c r="IH639" s="390"/>
      <c r="II639" s="390"/>
      <c r="IJ639" s="390"/>
      <c r="IK639" s="390"/>
      <c r="IL639" s="390"/>
      <c r="IM639" s="390"/>
      <c r="IN639" s="390"/>
      <c r="IO639" s="390"/>
      <c r="IP639" s="390"/>
      <c r="IQ639" s="390"/>
      <c r="IR639" s="390"/>
      <c r="IS639" s="390"/>
      <c r="IT639" s="390"/>
      <c r="IU639" s="390"/>
      <c r="IV639" s="390"/>
    </row>
    <row r="640" spans="1:256" x14ac:dyDescent="0.2">
      <c r="A640" s="458"/>
      <c r="B640" s="403"/>
      <c r="C640" s="404"/>
      <c r="D640" s="403"/>
      <c r="E640" s="433">
        <f t="shared" si="47"/>
        <v>0</v>
      </c>
      <c r="F640" s="466"/>
      <c r="G640" s="439">
        <f t="shared" si="49"/>
        <v>0</v>
      </c>
      <c r="H640" s="454"/>
      <c r="I640" s="390"/>
      <c r="J640" s="390"/>
      <c r="K640" s="390"/>
      <c r="L640" s="390"/>
      <c r="M640" s="390"/>
      <c r="N640" s="390"/>
      <c r="O640" s="390"/>
      <c r="P640" s="390"/>
      <c r="Q640" s="390"/>
      <c r="R640" s="390"/>
      <c r="S640" s="390"/>
      <c r="T640" s="390"/>
      <c r="U640" s="390"/>
      <c r="V640" s="390"/>
      <c r="W640" s="390"/>
      <c r="X640" s="390"/>
      <c r="Y640" s="390"/>
      <c r="Z640" s="390"/>
      <c r="AA640" s="390"/>
      <c r="AB640" s="390"/>
      <c r="AC640" s="390"/>
      <c r="AD640" s="390"/>
      <c r="AE640" s="390"/>
      <c r="AF640" s="390"/>
      <c r="AG640" s="390"/>
      <c r="AH640" s="390"/>
      <c r="AI640" s="390"/>
      <c r="AJ640" s="390"/>
      <c r="AK640" s="390"/>
      <c r="AL640" s="390"/>
      <c r="AM640" s="390"/>
      <c r="AN640" s="390"/>
      <c r="AO640" s="390"/>
      <c r="AP640" s="390"/>
      <c r="AQ640" s="390"/>
      <c r="AR640" s="390"/>
      <c r="AS640" s="390"/>
      <c r="AT640" s="390"/>
      <c r="AU640" s="390"/>
      <c r="AV640" s="390"/>
      <c r="AW640" s="390"/>
      <c r="AX640" s="390"/>
      <c r="AY640" s="390"/>
      <c r="AZ640" s="390"/>
      <c r="BA640" s="390"/>
      <c r="BB640" s="390"/>
      <c r="BC640" s="390"/>
      <c r="BD640" s="390"/>
      <c r="BE640" s="390"/>
      <c r="BF640" s="390"/>
      <c r="BG640" s="390"/>
      <c r="BH640" s="390"/>
      <c r="BI640" s="390"/>
      <c r="BJ640" s="390"/>
      <c r="BK640" s="390"/>
      <c r="BL640" s="390"/>
      <c r="BM640" s="390"/>
      <c r="BN640" s="390"/>
      <c r="BO640" s="390"/>
      <c r="BP640" s="390"/>
      <c r="BQ640" s="390"/>
      <c r="BR640" s="390"/>
      <c r="BS640" s="390"/>
      <c r="BT640" s="390"/>
      <c r="BU640" s="390"/>
      <c r="BV640" s="390"/>
      <c r="BW640" s="390"/>
      <c r="BX640" s="390"/>
      <c r="BY640" s="390"/>
      <c r="BZ640" s="390"/>
      <c r="CA640" s="390"/>
      <c r="CB640" s="390"/>
      <c r="CC640" s="390"/>
      <c r="CD640" s="390"/>
      <c r="CE640" s="390"/>
      <c r="CF640" s="390"/>
      <c r="CG640" s="390"/>
      <c r="CH640" s="390"/>
      <c r="CI640" s="390"/>
      <c r="CJ640" s="390"/>
      <c r="CK640" s="390"/>
      <c r="CL640" s="390"/>
      <c r="CM640" s="390"/>
      <c r="CN640" s="390"/>
      <c r="CO640" s="390"/>
      <c r="CP640" s="390"/>
      <c r="CQ640" s="390"/>
      <c r="CR640" s="390"/>
      <c r="CS640" s="390"/>
      <c r="CT640" s="390"/>
      <c r="CU640" s="390"/>
      <c r="CV640" s="390"/>
      <c r="CW640" s="390"/>
      <c r="CX640" s="390"/>
      <c r="CY640" s="390"/>
      <c r="CZ640" s="390"/>
      <c r="DA640" s="390"/>
      <c r="DB640" s="390"/>
      <c r="DC640" s="390"/>
      <c r="DD640" s="390"/>
      <c r="DE640" s="390"/>
      <c r="DF640" s="390"/>
      <c r="DG640" s="390"/>
      <c r="DH640" s="390"/>
      <c r="DI640" s="390"/>
      <c r="DJ640" s="390"/>
      <c r="DK640" s="390"/>
      <c r="DL640" s="390"/>
      <c r="DM640" s="390"/>
      <c r="DN640" s="390"/>
      <c r="DO640" s="390"/>
      <c r="DP640" s="390"/>
      <c r="DQ640" s="390"/>
      <c r="DR640" s="390"/>
      <c r="DS640" s="390"/>
      <c r="DT640" s="390"/>
      <c r="DU640" s="390"/>
      <c r="DV640" s="390"/>
      <c r="DW640" s="390"/>
      <c r="DX640" s="390"/>
      <c r="DY640" s="390"/>
      <c r="DZ640" s="390"/>
      <c r="EA640" s="390"/>
      <c r="EB640" s="390"/>
      <c r="EC640" s="390"/>
      <c r="ED640" s="390"/>
      <c r="EE640" s="390"/>
      <c r="EF640" s="390"/>
      <c r="EG640" s="390"/>
      <c r="EH640" s="390"/>
      <c r="EI640" s="390"/>
      <c r="EJ640" s="390"/>
      <c r="EK640" s="390"/>
      <c r="EL640" s="390"/>
      <c r="EM640" s="390"/>
      <c r="EN640" s="390"/>
      <c r="EO640" s="390"/>
      <c r="EP640" s="390"/>
      <c r="EQ640" s="390"/>
      <c r="ER640" s="390"/>
      <c r="ES640" s="390"/>
      <c r="ET640" s="390"/>
      <c r="EU640" s="390"/>
      <c r="EV640" s="390"/>
      <c r="EW640" s="390"/>
      <c r="EX640" s="390"/>
      <c r="EY640" s="390"/>
      <c r="EZ640" s="390"/>
      <c r="FA640" s="390"/>
      <c r="FB640" s="390"/>
      <c r="FC640" s="390"/>
      <c r="FD640" s="390"/>
      <c r="FE640" s="390"/>
      <c r="FF640" s="390"/>
      <c r="FG640" s="390"/>
      <c r="FH640" s="390"/>
      <c r="FI640" s="390"/>
      <c r="FJ640" s="390"/>
      <c r="FK640" s="390"/>
      <c r="FL640" s="390"/>
      <c r="FM640" s="390"/>
      <c r="FN640" s="390"/>
      <c r="FO640" s="390"/>
      <c r="FP640" s="390"/>
      <c r="FQ640" s="390"/>
      <c r="FR640" s="390"/>
      <c r="FS640" s="390"/>
      <c r="FT640" s="390"/>
      <c r="FU640" s="390"/>
      <c r="FV640" s="390"/>
      <c r="FW640" s="390"/>
      <c r="FX640" s="390"/>
      <c r="FY640" s="390"/>
      <c r="FZ640" s="390"/>
      <c r="GA640" s="390"/>
      <c r="GB640" s="390"/>
      <c r="GC640" s="390"/>
      <c r="GD640" s="390"/>
      <c r="GE640" s="390"/>
      <c r="GF640" s="390"/>
      <c r="GG640" s="390"/>
      <c r="GH640" s="390"/>
      <c r="GI640" s="390"/>
      <c r="GJ640" s="390"/>
      <c r="GK640" s="390"/>
      <c r="GL640" s="390"/>
      <c r="GM640" s="390"/>
      <c r="GN640" s="390"/>
      <c r="GO640" s="390"/>
      <c r="GP640" s="390"/>
      <c r="GQ640" s="390"/>
      <c r="GR640" s="390"/>
      <c r="GS640" s="390"/>
      <c r="GT640" s="390"/>
      <c r="GU640" s="390"/>
      <c r="GV640" s="390"/>
      <c r="GW640" s="390"/>
      <c r="GX640" s="390"/>
      <c r="GY640" s="390"/>
      <c r="GZ640" s="390"/>
      <c r="HA640" s="390"/>
      <c r="HB640" s="390"/>
      <c r="HC640" s="390"/>
      <c r="HD640" s="390"/>
      <c r="HE640" s="390"/>
      <c r="HF640" s="390"/>
      <c r="HG640" s="390"/>
      <c r="HH640" s="390"/>
      <c r="HI640" s="390"/>
      <c r="HJ640" s="390"/>
      <c r="HK640" s="390"/>
      <c r="HL640" s="390"/>
      <c r="HM640" s="390"/>
      <c r="HN640" s="390"/>
      <c r="HO640" s="390"/>
      <c r="HP640" s="390"/>
      <c r="HQ640" s="390"/>
      <c r="HR640" s="390"/>
      <c r="HS640" s="390"/>
      <c r="HT640" s="390"/>
      <c r="HU640" s="390"/>
      <c r="HV640" s="390"/>
      <c r="HW640" s="390"/>
      <c r="HX640" s="390"/>
      <c r="HY640" s="390"/>
      <c r="HZ640" s="390"/>
      <c r="IA640" s="390"/>
      <c r="IB640" s="390"/>
      <c r="IC640" s="390"/>
      <c r="ID640" s="390"/>
      <c r="IE640" s="390"/>
      <c r="IF640" s="390"/>
      <c r="IG640" s="390"/>
      <c r="IH640" s="390"/>
      <c r="II640" s="390"/>
      <c r="IJ640" s="390"/>
      <c r="IK640" s="390"/>
      <c r="IL640" s="390"/>
      <c r="IM640" s="390"/>
      <c r="IN640" s="390"/>
      <c r="IO640" s="390"/>
      <c r="IP640" s="390"/>
      <c r="IQ640" s="390"/>
      <c r="IR640" s="390"/>
      <c r="IS640" s="390"/>
      <c r="IT640" s="390"/>
      <c r="IU640" s="390"/>
      <c r="IV640" s="390"/>
    </row>
    <row r="641" spans="1:256" x14ac:dyDescent="0.2">
      <c r="A641" s="462"/>
      <c r="B641" s="463"/>
      <c r="C641" s="464"/>
      <c r="D641" s="463"/>
      <c r="E641" s="434">
        <f t="shared" si="47"/>
        <v>0</v>
      </c>
      <c r="F641" s="467"/>
      <c r="G641" s="440">
        <f t="shared" si="49"/>
        <v>0</v>
      </c>
      <c r="H641" s="447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  <c r="V641" s="390"/>
      <c r="W641" s="390"/>
      <c r="X641" s="390"/>
      <c r="Y641" s="390"/>
      <c r="Z641" s="390"/>
      <c r="AA641" s="390"/>
      <c r="AB641" s="390"/>
      <c r="AC641" s="390"/>
      <c r="AD641" s="390"/>
      <c r="AE641" s="390"/>
      <c r="AF641" s="390"/>
      <c r="AG641" s="390"/>
      <c r="AH641" s="390"/>
      <c r="AI641" s="390"/>
      <c r="AJ641" s="390"/>
      <c r="AK641" s="390"/>
      <c r="AL641" s="390"/>
      <c r="AM641" s="390"/>
      <c r="AN641" s="390"/>
      <c r="AO641" s="390"/>
      <c r="AP641" s="390"/>
      <c r="AQ641" s="390"/>
      <c r="AR641" s="390"/>
      <c r="AS641" s="390"/>
      <c r="AT641" s="390"/>
      <c r="AU641" s="390"/>
      <c r="AV641" s="390"/>
      <c r="AW641" s="390"/>
      <c r="AX641" s="390"/>
      <c r="AY641" s="390"/>
      <c r="AZ641" s="390"/>
      <c r="BA641" s="390"/>
      <c r="BB641" s="390"/>
      <c r="BC641" s="390"/>
      <c r="BD641" s="390"/>
      <c r="BE641" s="390"/>
      <c r="BF641" s="390"/>
      <c r="BG641" s="390"/>
      <c r="BH641" s="390"/>
      <c r="BI641" s="390"/>
      <c r="BJ641" s="390"/>
      <c r="BK641" s="390"/>
      <c r="BL641" s="390"/>
      <c r="BM641" s="390"/>
      <c r="BN641" s="390"/>
      <c r="BO641" s="390"/>
      <c r="BP641" s="390"/>
      <c r="BQ641" s="390"/>
      <c r="BR641" s="390"/>
      <c r="BS641" s="390"/>
      <c r="BT641" s="390"/>
      <c r="BU641" s="390"/>
      <c r="BV641" s="390"/>
      <c r="BW641" s="390"/>
      <c r="BX641" s="390"/>
      <c r="BY641" s="390"/>
      <c r="BZ641" s="390"/>
      <c r="CA641" s="390"/>
      <c r="CB641" s="390"/>
      <c r="CC641" s="390"/>
      <c r="CD641" s="390"/>
      <c r="CE641" s="390"/>
      <c r="CF641" s="390"/>
      <c r="CG641" s="390"/>
      <c r="CH641" s="390"/>
      <c r="CI641" s="390"/>
      <c r="CJ641" s="390"/>
      <c r="CK641" s="390"/>
      <c r="CL641" s="390"/>
      <c r="CM641" s="390"/>
      <c r="CN641" s="390"/>
      <c r="CO641" s="390"/>
      <c r="CP641" s="390"/>
      <c r="CQ641" s="390"/>
      <c r="CR641" s="390"/>
      <c r="CS641" s="390"/>
      <c r="CT641" s="390"/>
      <c r="CU641" s="390"/>
      <c r="CV641" s="390"/>
      <c r="CW641" s="390"/>
      <c r="CX641" s="390"/>
      <c r="CY641" s="390"/>
      <c r="CZ641" s="390"/>
      <c r="DA641" s="390"/>
      <c r="DB641" s="390"/>
      <c r="DC641" s="390"/>
      <c r="DD641" s="390"/>
      <c r="DE641" s="390"/>
      <c r="DF641" s="390"/>
      <c r="DG641" s="390"/>
      <c r="DH641" s="390"/>
      <c r="DI641" s="390"/>
      <c r="DJ641" s="390"/>
      <c r="DK641" s="390"/>
      <c r="DL641" s="390"/>
      <c r="DM641" s="390"/>
      <c r="DN641" s="390"/>
      <c r="DO641" s="390"/>
      <c r="DP641" s="390"/>
      <c r="DQ641" s="390"/>
      <c r="DR641" s="390"/>
      <c r="DS641" s="390"/>
      <c r="DT641" s="390"/>
      <c r="DU641" s="390"/>
      <c r="DV641" s="390"/>
      <c r="DW641" s="390"/>
      <c r="DX641" s="390"/>
      <c r="DY641" s="390"/>
      <c r="DZ641" s="390"/>
      <c r="EA641" s="390"/>
      <c r="EB641" s="390"/>
      <c r="EC641" s="390"/>
      <c r="ED641" s="390"/>
      <c r="EE641" s="390"/>
      <c r="EF641" s="390"/>
      <c r="EG641" s="390"/>
      <c r="EH641" s="390"/>
      <c r="EI641" s="390"/>
      <c r="EJ641" s="390"/>
      <c r="EK641" s="390"/>
      <c r="EL641" s="390"/>
      <c r="EM641" s="390"/>
      <c r="EN641" s="390"/>
      <c r="EO641" s="390"/>
      <c r="EP641" s="390"/>
      <c r="EQ641" s="390"/>
      <c r="ER641" s="390"/>
      <c r="ES641" s="390"/>
      <c r="ET641" s="390"/>
      <c r="EU641" s="390"/>
      <c r="EV641" s="390"/>
      <c r="EW641" s="390"/>
      <c r="EX641" s="390"/>
      <c r="EY641" s="390"/>
      <c r="EZ641" s="390"/>
      <c r="FA641" s="390"/>
      <c r="FB641" s="390"/>
      <c r="FC641" s="390"/>
      <c r="FD641" s="390"/>
      <c r="FE641" s="390"/>
      <c r="FF641" s="390"/>
      <c r="FG641" s="390"/>
      <c r="FH641" s="390"/>
      <c r="FI641" s="390"/>
      <c r="FJ641" s="390"/>
      <c r="FK641" s="390"/>
      <c r="FL641" s="390"/>
      <c r="FM641" s="390"/>
      <c r="FN641" s="390"/>
      <c r="FO641" s="390"/>
      <c r="FP641" s="390"/>
      <c r="FQ641" s="390"/>
      <c r="FR641" s="390"/>
      <c r="FS641" s="390"/>
      <c r="FT641" s="390"/>
      <c r="FU641" s="390"/>
      <c r="FV641" s="390"/>
      <c r="FW641" s="390"/>
      <c r="FX641" s="390"/>
      <c r="FY641" s="390"/>
      <c r="FZ641" s="390"/>
      <c r="GA641" s="390"/>
      <c r="GB641" s="390"/>
      <c r="GC641" s="390"/>
      <c r="GD641" s="390"/>
      <c r="GE641" s="390"/>
      <c r="GF641" s="390"/>
      <c r="GG641" s="390"/>
      <c r="GH641" s="390"/>
      <c r="GI641" s="390"/>
      <c r="GJ641" s="390"/>
      <c r="GK641" s="390"/>
      <c r="GL641" s="390"/>
      <c r="GM641" s="390"/>
      <c r="GN641" s="390"/>
      <c r="GO641" s="390"/>
      <c r="GP641" s="390"/>
      <c r="GQ641" s="390"/>
      <c r="GR641" s="390"/>
      <c r="GS641" s="390"/>
      <c r="GT641" s="390"/>
      <c r="GU641" s="390"/>
      <c r="GV641" s="390"/>
      <c r="GW641" s="390"/>
      <c r="GX641" s="390"/>
      <c r="GY641" s="390"/>
      <c r="GZ641" s="390"/>
      <c r="HA641" s="390"/>
      <c r="HB641" s="390"/>
      <c r="HC641" s="390"/>
      <c r="HD641" s="390"/>
      <c r="HE641" s="390"/>
      <c r="HF641" s="390"/>
      <c r="HG641" s="390"/>
      <c r="HH641" s="390"/>
      <c r="HI641" s="390"/>
      <c r="HJ641" s="390"/>
      <c r="HK641" s="390"/>
      <c r="HL641" s="390"/>
      <c r="HM641" s="390"/>
      <c r="HN641" s="390"/>
      <c r="HO641" s="390"/>
      <c r="HP641" s="390"/>
      <c r="HQ641" s="390"/>
      <c r="HR641" s="390"/>
      <c r="HS641" s="390"/>
      <c r="HT641" s="390"/>
      <c r="HU641" s="390"/>
      <c r="HV641" s="390"/>
      <c r="HW641" s="390"/>
      <c r="HX641" s="390"/>
      <c r="HY641" s="390"/>
      <c r="HZ641" s="390"/>
      <c r="IA641" s="390"/>
      <c r="IB641" s="390"/>
      <c r="IC641" s="390"/>
      <c r="ID641" s="390"/>
      <c r="IE641" s="390"/>
      <c r="IF641" s="390"/>
      <c r="IG641" s="390"/>
      <c r="IH641" s="390"/>
      <c r="II641" s="390"/>
      <c r="IJ641" s="390"/>
      <c r="IK641" s="390"/>
      <c r="IL641" s="390"/>
      <c r="IM641" s="390"/>
      <c r="IN641" s="390"/>
      <c r="IO641" s="390"/>
      <c r="IP641" s="390"/>
      <c r="IQ641" s="390"/>
      <c r="IR641" s="390"/>
      <c r="IS641" s="390"/>
      <c r="IT641" s="390"/>
      <c r="IU641" s="390"/>
      <c r="IV641" s="390"/>
    </row>
    <row r="642" spans="1:256" ht="15" customHeight="1" x14ac:dyDescent="0.2">
      <c r="A642" s="677" t="s">
        <v>146</v>
      </c>
      <c r="B642" s="678"/>
      <c r="C642" s="678"/>
      <c r="D642" s="679"/>
      <c r="E642" s="441">
        <f>SUM(E614:E641)</f>
        <v>0</v>
      </c>
      <c r="F642" s="441">
        <f>SUM(F614:F641)</f>
        <v>0</v>
      </c>
      <c r="G642" s="441">
        <f>SUM(G614:G641)</f>
        <v>0</v>
      </c>
      <c r="H642" s="448"/>
      <c r="I642" s="390"/>
      <c r="J642" s="390"/>
      <c r="K642" s="390"/>
      <c r="L642" s="390"/>
      <c r="M642" s="390"/>
      <c r="N642" s="390"/>
      <c r="O642" s="390"/>
      <c r="P642" s="390"/>
      <c r="Q642" s="390"/>
      <c r="R642" s="390"/>
      <c r="S642" s="390"/>
      <c r="T642" s="390"/>
      <c r="U642" s="390"/>
      <c r="V642" s="390"/>
      <c r="W642" s="390"/>
      <c r="X642" s="390"/>
      <c r="Y642" s="390"/>
      <c r="Z642" s="390"/>
      <c r="AA642" s="390"/>
      <c r="AB642" s="390"/>
      <c r="AC642" s="390"/>
      <c r="AD642" s="390"/>
      <c r="AE642" s="390"/>
      <c r="AF642" s="390"/>
      <c r="AG642" s="390"/>
      <c r="AH642" s="390"/>
      <c r="AI642" s="390"/>
      <c r="AJ642" s="390"/>
      <c r="AK642" s="390"/>
      <c r="AL642" s="390"/>
      <c r="AM642" s="390"/>
      <c r="AN642" s="390"/>
      <c r="AO642" s="390"/>
      <c r="AP642" s="390"/>
      <c r="AQ642" s="390"/>
      <c r="AR642" s="390"/>
      <c r="AS642" s="390"/>
      <c r="AT642" s="390"/>
      <c r="AU642" s="390"/>
      <c r="AV642" s="390"/>
      <c r="AW642" s="390"/>
      <c r="AX642" s="390"/>
      <c r="AY642" s="390"/>
      <c r="AZ642" s="390"/>
      <c r="BA642" s="390"/>
      <c r="BB642" s="390"/>
      <c r="BC642" s="390"/>
      <c r="BD642" s="390"/>
      <c r="BE642" s="390"/>
      <c r="BF642" s="390"/>
      <c r="BG642" s="390"/>
      <c r="BH642" s="390"/>
      <c r="BI642" s="390"/>
      <c r="BJ642" s="390"/>
      <c r="BK642" s="390"/>
      <c r="BL642" s="390"/>
      <c r="BM642" s="390"/>
      <c r="BN642" s="390"/>
      <c r="BO642" s="390"/>
      <c r="BP642" s="390"/>
      <c r="BQ642" s="390"/>
      <c r="BR642" s="390"/>
      <c r="BS642" s="390"/>
      <c r="BT642" s="390"/>
      <c r="BU642" s="390"/>
      <c r="BV642" s="390"/>
      <c r="BW642" s="390"/>
      <c r="BX642" s="390"/>
      <c r="BY642" s="390"/>
      <c r="BZ642" s="390"/>
      <c r="CA642" s="390"/>
      <c r="CB642" s="390"/>
      <c r="CC642" s="390"/>
      <c r="CD642" s="390"/>
      <c r="CE642" s="390"/>
      <c r="CF642" s="390"/>
      <c r="CG642" s="390"/>
      <c r="CH642" s="390"/>
      <c r="CI642" s="390"/>
      <c r="CJ642" s="390"/>
      <c r="CK642" s="390"/>
      <c r="CL642" s="390"/>
      <c r="CM642" s="390"/>
      <c r="CN642" s="390"/>
      <c r="CO642" s="390"/>
      <c r="CP642" s="390"/>
      <c r="CQ642" s="390"/>
      <c r="CR642" s="390"/>
      <c r="CS642" s="390"/>
      <c r="CT642" s="390"/>
      <c r="CU642" s="390"/>
      <c r="CV642" s="390"/>
      <c r="CW642" s="390"/>
      <c r="CX642" s="390"/>
      <c r="CY642" s="390"/>
      <c r="CZ642" s="390"/>
      <c r="DA642" s="390"/>
      <c r="DB642" s="390"/>
      <c r="DC642" s="390"/>
      <c r="DD642" s="390"/>
      <c r="DE642" s="390"/>
      <c r="DF642" s="390"/>
      <c r="DG642" s="390"/>
      <c r="DH642" s="390"/>
      <c r="DI642" s="390"/>
      <c r="DJ642" s="390"/>
      <c r="DK642" s="390"/>
      <c r="DL642" s="390"/>
      <c r="DM642" s="390"/>
      <c r="DN642" s="390"/>
      <c r="DO642" s="390"/>
      <c r="DP642" s="390"/>
      <c r="DQ642" s="390"/>
      <c r="DR642" s="390"/>
      <c r="DS642" s="390"/>
      <c r="DT642" s="390"/>
      <c r="DU642" s="390"/>
      <c r="DV642" s="390"/>
      <c r="DW642" s="390"/>
      <c r="DX642" s="390"/>
      <c r="DY642" s="390"/>
      <c r="DZ642" s="390"/>
      <c r="EA642" s="390"/>
      <c r="EB642" s="390"/>
      <c r="EC642" s="390"/>
      <c r="ED642" s="390"/>
      <c r="EE642" s="390"/>
      <c r="EF642" s="390"/>
      <c r="EG642" s="390"/>
      <c r="EH642" s="390"/>
      <c r="EI642" s="390"/>
      <c r="EJ642" s="390"/>
      <c r="EK642" s="390"/>
      <c r="EL642" s="390"/>
      <c r="EM642" s="390"/>
      <c r="EN642" s="390"/>
      <c r="EO642" s="390"/>
      <c r="EP642" s="390"/>
      <c r="EQ642" s="390"/>
      <c r="ER642" s="390"/>
      <c r="ES642" s="390"/>
      <c r="ET642" s="390"/>
      <c r="EU642" s="390"/>
      <c r="EV642" s="390"/>
      <c r="EW642" s="390"/>
      <c r="EX642" s="390"/>
      <c r="EY642" s="390"/>
      <c r="EZ642" s="390"/>
      <c r="FA642" s="390"/>
      <c r="FB642" s="390"/>
      <c r="FC642" s="390"/>
      <c r="FD642" s="390"/>
      <c r="FE642" s="390"/>
      <c r="FF642" s="390"/>
      <c r="FG642" s="390"/>
      <c r="FH642" s="390"/>
      <c r="FI642" s="390"/>
      <c r="FJ642" s="390"/>
      <c r="FK642" s="390"/>
      <c r="FL642" s="390"/>
      <c r="FM642" s="390"/>
      <c r="FN642" s="390"/>
      <c r="FO642" s="390"/>
      <c r="FP642" s="390"/>
      <c r="FQ642" s="390"/>
      <c r="FR642" s="390"/>
      <c r="FS642" s="390"/>
      <c r="FT642" s="390"/>
      <c r="FU642" s="390"/>
      <c r="FV642" s="390"/>
      <c r="FW642" s="390"/>
      <c r="FX642" s="390"/>
      <c r="FY642" s="390"/>
      <c r="FZ642" s="390"/>
      <c r="GA642" s="390"/>
      <c r="GB642" s="390"/>
      <c r="GC642" s="390"/>
      <c r="GD642" s="390"/>
      <c r="GE642" s="390"/>
      <c r="GF642" s="390"/>
      <c r="GG642" s="390"/>
      <c r="GH642" s="390"/>
      <c r="GI642" s="390"/>
      <c r="GJ642" s="390"/>
      <c r="GK642" s="390"/>
      <c r="GL642" s="390"/>
      <c r="GM642" s="390"/>
      <c r="GN642" s="390"/>
      <c r="GO642" s="390"/>
      <c r="GP642" s="390"/>
      <c r="GQ642" s="390"/>
      <c r="GR642" s="390"/>
      <c r="GS642" s="390"/>
      <c r="GT642" s="390"/>
      <c r="GU642" s="390"/>
      <c r="GV642" s="390"/>
      <c r="GW642" s="390"/>
      <c r="GX642" s="390"/>
      <c r="GY642" s="390"/>
      <c r="GZ642" s="390"/>
      <c r="HA642" s="390"/>
      <c r="HB642" s="390"/>
      <c r="HC642" s="390"/>
      <c r="HD642" s="390"/>
      <c r="HE642" s="390"/>
      <c r="HF642" s="390"/>
      <c r="HG642" s="390"/>
      <c r="HH642" s="390"/>
      <c r="HI642" s="390"/>
      <c r="HJ642" s="390"/>
      <c r="HK642" s="390"/>
      <c r="HL642" s="390"/>
      <c r="HM642" s="390"/>
      <c r="HN642" s="390"/>
      <c r="HO642" s="390"/>
      <c r="HP642" s="390"/>
      <c r="HQ642" s="390"/>
      <c r="HR642" s="390"/>
      <c r="HS642" s="390"/>
      <c r="HT642" s="390"/>
      <c r="HU642" s="390"/>
      <c r="HV642" s="390"/>
      <c r="HW642" s="390"/>
      <c r="HX642" s="390"/>
      <c r="HY642" s="390"/>
      <c r="HZ642" s="390"/>
      <c r="IA642" s="390"/>
      <c r="IB642" s="390"/>
      <c r="IC642" s="390"/>
      <c r="ID642" s="390"/>
      <c r="IE642" s="390"/>
      <c r="IF642" s="390"/>
      <c r="IG642" s="390"/>
      <c r="IH642" s="390"/>
      <c r="II642" s="390"/>
      <c r="IJ642" s="390"/>
      <c r="IK642" s="390"/>
      <c r="IL642" s="390"/>
      <c r="IM642" s="390"/>
      <c r="IN642" s="390"/>
      <c r="IO642" s="390"/>
      <c r="IP642" s="390"/>
      <c r="IQ642" s="390"/>
      <c r="IR642" s="390"/>
      <c r="IS642" s="390"/>
      <c r="IT642" s="390"/>
      <c r="IU642" s="390"/>
      <c r="IV642" s="390"/>
    </row>
    <row r="643" spans="1:256" x14ac:dyDescent="0.2">
      <c r="A643" s="406"/>
      <c r="B643" s="407" t="s">
        <v>164</v>
      </c>
      <c r="C643" s="408"/>
      <c r="D643" s="406"/>
      <c r="E643" s="409">
        <f>+E37+E69+E101+E133+E165+E197+E230+E261+E294+E325+E358+E389+E421+E453+E486+E517+E549+E581+E612+E642</f>
        <v>0</v>
      </c>
      <c r="F643" s="409">
        <f>+F37+F69+F101+F133+F165+F197+F230+F261+F294+F325+F358+F389+F421+F453+F486+F517+F549+F581+F612+F642</f>
        <v>0</v>
      </c>
      <c r="G643" s="409">
        <f>+G37+G69+G101+G133+G165+G197+G230+G261+G294+G325+G358+G389+G421+G453+G486+G517+G549+G581+G612+G642</f>
        <v>0</v>
      </c>
      <c r="H643" s="410"/>
    </row>
    <row r="644" spans="1:256" x14ac:dyDescent="0.2">
      <c r="A644" s="406"/>
      <c r="B644" s="407"/>
      <c r="C644" s="411"/>
      <c r="D644" s="406"/>
      <c r="E644" s="409"/>
      <c r="F644" s="412"/>
      <c r="G644" s="409"/>
      <c r="H644" s="413"/>
    </row>
    <row r="645" spans="1:256" x14ac:dyDescent="0.2">
      <c r="A645" s="406"/>
      <c r="B645" s="406"/>
      <c r="C645" s="408"/>
      <c r="D645" s="407" t="s">
        <v>141</v>
      </c>
      <c r="E645" s="409">
        <f>SUM(E643:E644)</f>
        <v>0</v>
      </c>
      <c r="F645" s="409">
        <f>SUM(F643:F644)</f>
        <v>0</v>
      </c>
      <c r="G645" s="409">
        <f>SUM(G643:G644)</f>
        <v>0</v>
      </c>
      <c r="H645" s="413"/>
    </row>
  </sheetData>
  <sheetProtection password="F4D7" sheet="1" objects="1" scenarios="1" formatCells="0" formatColumns="0" formatRows="0" insertRows="0"/>
  <mergeCells count="27">
    <mergeCell ref="A2:H2"/>
    <mergeCell ref="A5:A6"/>
    <mergeCell ref="B5:B6"/>
    <mergeCell ref="C5:C6"/>
    <mergeCell ref="D5:E5"/>
    <mergeCell ref="F5:G5"/>
    <mergeCell ref="H5:H6"/>
    <mergeCell ref="A37:D37"/>
    <mergeCell ref="A69:D69"/>
    <mergeCell ref="A101:D101"/>
    <mergeCell ref="A133:D133"/>
    <mergeCell ref="A165:D165"/>
    <mergeCell ref="A197:D197"/>
    <mergeCell ref="A230:D230"/>
    <mergeCell ref="A261:D261"/>
    <mergeCell ref="A294:D294"/>
    <mergeCell ref="A325:D325"/>
    <mergeCell ref="A358:D358"/>
    <mergeCell ref="A389:D389"/>
    <mergeCell ref="A421:D421"/>
    <mergeCell ref="A453:D453"/>
    <mergeCell ref="A486:D486"/>
    <mergeCell ref="A517:D517"/>
    <mergeCell ref="A549:D549"/>
    <mergeCell ref="A581:D581"/>
    <mergeCell ref="A612:D612"/>
    <mergeCell ref="A642:D642"/>
  </mergeCells>
  <dataValidations count="1">
    <dataValidation type="decimal" allowBlank="1" showInputMessage="1" showErrorMessage="1" sqref="C644">
      <formula1>0.01</formula1>
      <formula2>0.05</formula2>
    </dataValidation>
  </dataValidations>
  <printOptions horizontalCentered="1"/>
  <pageMargins left="0.78740157480314965" right="0.23622047244094491" top="0.43307086614173229" bottom="0.59055118110236227" header="0.39370078740157483" footer="0.23622047244094491"/>
  <pageSetup scale="80" orientation="portrait" r:id="rId1"/>
  <headerFooter alignWithMargins="0">
    <oddFooter xml:space="preserve">&amp;C&amp;P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L74"/>
  <sheetViews>
    <sheetView showGridLines="0" defaultGridColor="0" colorId="8" zoomScaleNormal="100" workbookViewId="0">
      <pane xSplit="2" topLeftCell="C1" activePane="topRight" state="frozen"/>
      <selection pane="topRight" activeCell="A13" sqref="A13:XFD13"/>
    </sheetView>
  </sheetViews>
  <sheetFormatPr baseColWidth="10" defaultColWidth="12.42578125" defaultRowHeight="15" x14ac:dyDescent="0.2"/>
  <cols>
    <col min="1" max="1" width="34.28515625" style="193" customWidth="1"/>
    <col min="2" max="2" width="17.7109375" style="193" customWidth="1"/>
    <col min="3" max="3" width="18.7109375" style="193" bestFit="1" customWidth="1"/>
    <col min="4" max="4" width="17.42578125" style="193" customWidth="1"/>
    <col min="5" max="5" width="18" style="193" customWidth="1"/>
    <col min="6" max="6" width="18.5703125" style="193" customWidth="1"/>
    <col min="7" max="7" width="18.7109375" style="193" customWidth="1"/>
    <col min="8" max="8" width="17.42578125" style="193" customWidth="1"/>
    <col min="9" max="9" width="18" style="194" customWidth="1"/>
    <col min="10" max="10" width="18.5703125" style="194" customWidth="1"/>
    <col min="11" max="11" width="18.7109375" style="193" customWidth="1"/>
    <col min="12" max="12" width="17.42578125" style="193" customWidth="1"/>
    <col min="13" max="13" width="18" style="193" customWidth="1"/>
    <col min="14" max="14" width="18.5703125" style="193" customWidth="1"/>
    <col min="15" max="15" width="18.7109375" style="193" customWidth="1"/>
    <col min="16" max="16" width="17.42578125" style="193" customWidth="1"/>
    <col min="17" max="17" width="18" style="193" customWidth="1"/>
    <col min="18" max="18" width="18.5703125" style="193" customWidth="1"/>
    <col min="19" max="19" width="18.7109375" style="193" customWidth="1"/>
    <col min="20" max="20" width="17.42578125" style="193" customWidth="1"/>
    <col min="21" max="21" width="18" style="193" customWidth="1"/>
    <col min="22" max="22" width="18.5703125" style="193" customWidth="1"/>
    <col min="23" max="23" width="18.7109375" style="193" customWidth="1"/>
    <col min="24" max="24" width="17.42578125" style="193" customWidth="1"/>
    <col min="25" max="25" width="18" style="193" customWidth="1"/>
    <col min="26" max="26" width="18.5703125" style="193" customWidth="1"/>
    <col min="27" max="27" width="18.7109375" style="193" customWidth="1"/>
    <col min="28" max="28" width="17.42578125" style="193" customWidth="1"/>
    <col min="29" max="29" width="18" style="193" customWidth="1"/>
    <col min="30" max="30" width="18.5703125" style="193" customWidth="1"/>
    <col min="31" max="31" width="18.7109375" style="193" customWidth="1"/>
    <col min="32" max="32" width="17.42578125" style="193" customWidth="1"/>
    <col min="33" max="33" width="18" style="193" customWidth="1"/>
    <col min="34" max="34" width="18.5703125" style="193" customWidth="1"/>
    <col min="35" max="35" width="18.7109375" style="193" customWidth="1"/>
    <col min="36" max="36" width="17.42578125" style="193" customWidth="1"/>
    <col min="37" max="37" width="18" style="193" customWidth="1"/>
    <col min="38" max="38" width="18.5703125" style="193" customWidth="1"/>
    <col min="39" max="39" width="18.7109375" style="193" customWidth="1"/>
    <col min="40" max="40" width="17.42578125" style="193" customWidth="1"/>
    <col min="41" max="41" width="18" style="193" customWidth="1"/>
    <col min="42" max="42" width="18.5703125" style="193" customWidth="1"/>
    <col min="43" max="43" width="18.7109375" style="193" customWidth="1"/>
    <col min="44" max="44" width="17.42578125" style="193" customWidth="1"/>
    <col min="45" max="45" width="18" style="193" customWidth="1"/>
    <col min="46" max="46" width="18.5703125" style="193" customWidth="1"/>
    <col min="47" max="47" width="18.7109375" style="193" customWidth="1"/>
    <col min="48" max="48" width="17.42578125" style="193" customWidth="1"/>
    <col min="49" max="49" width="18" style="193" customWidth="1"/>
    <col min="50" max="50" width="18.5703125" style="193" customWidth="1"/>
    <col min="51" max="51" width="18.7109375" style="193" customWidth="1"/>
    <col min="52" max="52" width="17.42578125" style="193" customWidth="1"/>
    <col min="53" max="53" width="18" style="193" customWidth="1"/>
    <col min="54" max="54" width="18.5703125" style="193" customWidth="1"/>
    <col min="55" max="55" width="18.7109375" style="193" customWidth="1"/>
    <col min="56" max="56" width="17.42578125" style="193" customWidth="1"/>
    <col min="57" max="57" width="18" style="193" customWidth="1"/>
    <col min="58" max="58" width="18.5703125" style="193" customWidth="1"/>
    <col min="59" max="59" width="18.7109375" style="193" customWidth="1"/>
    <col min="60" max="60" width="17.42578125" style="193" customWidth="1"/>
    <col min="61" max="61" width="18" style="193" bestFit="1" customWidth="1"/>
    <col min="62" max="62" width="18.5703125" style="193" bestFit="1" customWidth="1"/>
    <col min="63" max="63" width="16.7109375" style="193" customWidth="1"/>
    <col min="64" max="64" width="17.42578125" style="193" customWidth="1"/>
    <col min="65" max="65" width="13.7109375" style="193" bestFit="1" customWidth="1"/>
    <col min="66" max="66" width="14.28515625" style="193" customWidth="1"/>
    <col min="67" max="298" width="12.42578125" style="193" customWidth="1"/>
    <col min="299" max="16384" width="12.42578125" style="193"/>
  </cols>
  <sheetData>
    <row r="1" spans="1:298" ht="1.5" customHeight="1" x14ac:dyDescent="0.2"/>
    <row r="2" spans="1:298" ht="5.2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</row>
    <row r="3" spans="1:298" ht="6" customHeight="1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</row>
    <row r="4" spans="1:298" ht="4.5" customHeight="1" x14ac:dyDescent="0.3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</row>
    <row r="5" spans="1:298" s="479" customFormat="1" ht="29.25" customHeight="1" x14ac:dyDescent="0.25">
      <c r="A5" s="481" t="s">
        <v>135</v>
      </c>
      <c r="B5" s="482">
        <f>+Presupuesto!B3</f>
        <v>0</v>
      </c>
      <c r="C5" s="477"/>
      <c r="D5" s="477"/>
      <c r="E5" s="477"/>
      <c r="F5" s="477"/>
      <c r="G5" s="477"/>
      <c r="H5" s="477"/>
      <c r="I5" s="477"/>
      <c r="J5" s="477"/>
      <c r="K5" s="478" t="s">
        <v>136</v>
      </c>
      <c r="L5" s="687">
        <f>+Presupuesto!F3</f>
        <v>0</v>
      </c>
      <c r="M5" s="687"/>
      <c r="N5" s="477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0"/>
      <c r="AO5" s="480"/>
      <c r="AP5" s="480"/>
      <c r="AQ5" s="480"/>
      <c r="AR5" s="480"/>
      <c r="AS5" s="480"/>
      <c r="AT5" s="480"/>
      <c r="AU5" s="480"/>
      <c r="AV5" s="480"/>
      <c r="AW5" s="480"/>
      <c r="AX5" s="480"/>
      <c r="AY5" s="480"/>
      <c r="AZ5" s="480"/>
      <c r="BA5" s="480"/>
      <c r="BB5" s="480"/>
      <c r="BC5" s="480"/>
      <c r="BD5" s="480"/>
      <c r="BE5" s="480"/>
      <c r="BF5" s="480"/>
      <c r="BG5" s="480"/>
      <c r="BH5" s="480"/>
      <c r="BI5" s="480"/>
      <c r="BJ5" s="480"/>
      <c r="BK5" s="477"/>
      <c r="BL5" s="477"/>
    </row>
    <row r="7" spans="1:298" x14ac:dyDescent="0.2">
      <c r="A7" s="385" t="s">
        <v>165</v>
      </c>
      <c r="B7" s="385" t="s">
        <v>141</v>
      </c>
      <c r="C7" s="476" t="str">
        <f>CONCATENATE('PRECIOS Y VENTAS PROYECTADOS'!B18,"-",'PRECIOS Y VENTAS PROYECTADOS'!B17)</f>
        <v>TRIMESTRE IV-2018</v>
      </c>
      <c r="D7" s="476" t="str">
        <f>CONCATENATE('PRECIOS Y VENTAS PROYECTADOS'!C18,"-",'PRECIOS Y VENTAS PROYECTADOS'!C17)</f>
        <v>TRIMESTRE I-2019</v>
      </c>
      <c r="E7" s="476" t="str">
        <f>CONCATENATE('PRECIOS Y VENTAS PROYECTADOS'!D18,"-",'PRECIOS Y VENTAS PROYECTADOS'!D17)</f>
        <v>TRIMESTRE II-2019</v>
      </c>
      <c r="F7" s="476" t="str">
        <f>CONCATENATE('PRECIOS Y VENTAS PROYECTADOS'!E18,"-",'PRECIOS Y VENTAS PROYECTADOS'!E17)</f>
        <v>TRIMESTRE III-2019</v>
      </c>
      <c r="G7" s="476" t="str">
        <f>CONCATENATE('PRECIOS Y VENTAS PROYECTADOS'!F18,"-",'PRECIOS Y VENTAS PROYECTADOS'!F17)</f>
        <v>TRIMESTRE IV-2019</v>
      </c>
      <c r="H7" s="476" t="str">
        <f>CONCATENATE('PRECIOS Y VENTAS PROYECTADOS'!G18,"-",'PRECIOS Y VENTAS PROYECTADOS'!G17)</f>
        <v>TRIMESTRE I-2020</v>
      </c>
      <c r="I7" s="476" t="str">
        <f>CONCATENATE('PRECIOS Y VENTAS PROYECTADOS'!H18,"-",'PRECIOS Y VENTAS PROYECTADOS'!H17)</f>
        <v>TRIMESTRE II-2020</v>
      </c>
      <c r="J7" s="476" t="str">
        <f>CONCATENATE('PRECIOS Y VENTAS PROYECTADOS'!I18,"-",'PRECIOS Y VENTAS PROYECTADOS'!I17)</f>
        <v>TRIMESTRE III-2020</v>
      </c>
      <c r="K7" s="476" t="str">
        <f>CONCATENATE('PRECIOS Y VENTAS PROYECTADOS'!J18,"-",'PRECIOS Y VENTAS PROYECTADOS'!J17)</f>
        <v>TRIMESTRE IV-2020</v>
      </c>
      <c r="L7" s="476" t="str">
        <f>CONCATENATE('PRECIOS Y VENTAS PROYECTADOS'!K18,"-",'PRECIOS Y VENTAS PROYECTADOS'!K17)</f>
        <v>TRIMESTRE I-2021</v>
      </c>
      <c r="M7" s="476" t="str">
        <f>CONCATENATE('PRECIOS Y VENTAS PROYECTADOS'!L18,"-",'PRECIOS Y VENTAS PROYECTADOS'!L17)</f>
        <v>TRIMESTRE II-2021</v>
      </c>
      <c r="N7" s="476" t="str">
        <f>CONCATENATE('PRECIOS Y VENTAS PROYECTADOS'!M18,"-",'PRECIOS Y VENTAS PROYECTADOS'!M17)</f>
        <v>TRIMESTRE III-2021</v>
      </c>
      <c r="O7" s="476" t="str">
        <f>CONCATENATE('PRECIOS Y VENTAS PROYECTADOS'!N18,"-",'PRECIOS Y VENTAS PROYECTADOS'!N17)</f>
        <v>TRIMESTRE IV-2021</v>
      </c>
      <c r="P7" s="476" t="str">
        <f>CONCATENATE('PRECIOS Y VENTAS PROYECTADOS'!O18,"-",'PRECIOS Y VENTAS PROYECTADOS'!O17)</f>
        <v>TRIMESTRE I-2022</v>
      </c>
      <c r="Q7" s="476" t="str">
        <f>CONCATENATE('PRECIOS Y VENTAS PROYECTADOS'!P18,"-",'PRECIOS Y VENTAS PROYECTADOS'!P17)</f>
        <v>TRIMESTRE II-2022</v>
      </c>
      <c r="R7" s="476" t="str">
        <f>CONCATENATE('PRECIOS Y VENTAS PROYECTADOS'!Q18,"-",'PRECIOS Y VENTAS PROYECTADOS'!Q17)</f>
        <v>TRIMESTRE III-2022</v>
      </c>
      <c r="S7" s="476" t="str">
        <f>CONCATENATE('PRECIOS Y VENTAS PROYECTADOS'!R18,"-",'PRECIOS Y VENTAS PROYECTADOS'!R17)</f>
        <v>TRIMESTRE IV-2022</v>
      </c>
      <c r="T7" s="476" t="str">
        <f>CONCATENATE('PRECIOS Y VENTAS PROYECTADOS'!S18,"-",'PRECIOS Y VENTAS PROYECTADOS'!S17)</f>
        <v>TRIMESTRE I-2023</v>
      </c>
      <c r="U7" s="476" t="str">
        <f>CONCATENATE('PRECIOS Y VENTAS PROYECTADOS'!T18,"-",'PRECIOS Y VENTAS PROYECTADOS'!T17)</f>
        <v>TRIMESTRE II-2023</v>
      </c>
      <c r="V7" s="476" t="str">
        <f>CONCATENATE('PRECIOS Y VENTAS PROYECTADOS'!U18,"-",'PRECIOS Y VENTAS PROYECTADOS'!U17)</f>
        <v>TRIMESTRE III-2023</v>
      </c>
      <c r="W7" s="476" t="str">
        <f>CONCATENATE('PRECIOS Y VENTAS PROYECTADOS'!V18,"-",'PRECIOS Y VENTAS PROYECTADOS'!V17)</f>
        <v>TRIMESTRE IV-2023</v>
      </c>
      <c r="X7" s="476" t="str">
        <f>CONCATENATE('PRECIOS Y VENTAS PROYECTADOS'!W18,"-",'PRECIOS Y VENTAS PROYECTADOS'!W17)</f>
        <v>TRIMESTRE I-2024</v>
      </c>
      <c r="Y7" s="476" t="str">
        <f>CONCATENATE('PRECIOS Y VENTAS PROYECTADOS'!X18,"-",'PRECIOS Y VENTAS PROYECTADOS'!X17)</f>
        <v>TRIMESTRE II-2024</v>
      </c>
      <c r="Z7" s="476" t="str">
        <f>CONCATENATE('PRECIOS Y VENTAS PROYECTADOS'!Y18,"-",'PRECIOS Y VENTAS PROYECTADOS'!Y17)</f>
        <v>TRIMESTRE III-2024</v>
      </c>
      <c r="AA7" s="476" t="str">
        <f>CONCATENATE('PRECIOS Y VENTAS PROYECTADOS'!Z18,"-",'PRECIOS Y VENTAS PROYECTADOS'!Z17)</f>
        <v>TRIMESTRE IV-2024</v>
      </c>
      <c r="AB7" s="476" t="str">
        <f>CONCATENATE('PRECIOS Y VENTAS PROYECTADOS'!AA18,"-",'PRECIOS Y VENTAS PROYECTADOS'!AA17)</f>
        <v>TRIMESTRE I-2025</v>
      </c>
      <c r="AC7" s="476" t="str">
        <f>CONCATENATE('PRECIOS Y VENTAS PROYECTADOS'!AB18,"-",'PRECIOS Y VENTAS PROYECTADOS'!AB17)</f>
        <v>TRIMESTRE II-2025</v>
      </c>
      <c r="AD7" s="476" t="str">
        <f>CONCATENATE('PRECIOS Y VENTAS PROYECTADOS'!AC18,"-",'PRECIOS Y VENTAS PROYECTADOS'!AC17)</f>
        <v>TRIMESTRE III-2025</v>
      </c>
      <c r="AE7" s="476" t="str">
        <f>CONCATENATE('PRECIOS Y VENTAS PROYECTADOS'!AD18,"-",'PRECIOS Y VENTAS PROYECTADOS'!AD17)</f>
        <v>TRIMESTRE IV-2025</v>
      </c>
      <c r="AF7" s="476" t="str">
        <f>CONCATENATE('PRECIOS Y VENTAS PROYECTADOS'!AE18,"-",'PRECIOS Y VENTAS PROYECTADOS'!AE17)</f>
        <v>TRIMESTRE I-2026</v>
      </c>
      <c r="AG7" s="476" t="str">
        <f>CONCATENATE('PRECIOS Y VENTAS PROYECTADOS'!AF18,"-",'PRECIOS Y VENTAS PROYECTADOS'!AF17)</f>
        <v>TRIMESTRE II-2026</v>
      </c>
      <c r="AH7" s="476" t="str">
        <f>CONCATENATE('PRECIOS Y VENTAS PROYECTADOS'!AG18,"-",'PRECIOS Y VENTAS PROYECTADOS'!AG17)</f>
        <v>TRIMESTRE III-2026</v>
      </c>
      <c r="AI7" s="476" t="str">
        <f>CONCATENATE('PRECIOS Y VENTAS PROYECTADOS'!AH18,"-",'PRECIOS Y VENTAS PROYECTADOS'!AH17)</f>
        <v>TRIMESTRE IV-2026</v>
      </c>
      <c r="AJ7" s="476" t="str">
        <f>CONCATENATE('PRECIOS Y VENTAS PROYECTADOS'!AI18,"-",'PRECIOS Y VENTAS PROYECTADOS'!AI17)</f>
        <v>TRIMESTRE I-2027</v>
      </c>
      <c r="AK7" s="476" t="str">
        <f>CONCATENATE('PRECIOS Y VENTAS PROYECTADOS'!AJ18,"-",'PRECIOS Y VENTAS PROYECTADOS'!AJ17)</f>
        <v>TRIMESTRE II-2027</v>
      </c>
      <c r="AL7" s="476" t="str">
        <f>CONCATENATE('PRECIOS Y VENTAS PROYECTADOS'!AK18,"-",'PRECIOS Y VENTAS PROYECTADOS'!AK17)</f>
        <v>TRIMESTRE III-2027</v>
      </c>
      <c r="AM7" s="476" t="str">
        <f>CONCATENATE('PRECIOS Y VENTAS PROYECTADOS'!AL18,"-",'PRECIOS Y VENTAS PROYECTADOS'!AL17)</f>
        <v>TRIMESTRE IV-2027</v>
      </c>
      <c r="AN7" s="476" t="str">
        <f>CONCATENATE('PRECIOS Y VENTAS PROYECTADOS'!AM18,"-",'PRECIOS Y VENTAS PROYECTADOS'!AM17)</f>
        <v>TRIMESTRE I-2028</v>
      </c>
      <c r="AO7" s="476" t="str">
        <f>CONCATENATE('PRECIOS Y VENTAS PROYECTADOS'!AN18,"-",'PRECIOS Y VENTAS PROYECTADOS'!AN17)</f>
        <v>TRIMESTRE II-2028</v>
      </c>
      <c r="AP7" s="476" t="str">
        <f>CONCATENATE('PRECIOS Y VENTAS PROYECTADOS'!AO18,"-",'PRECIOS Y VENTAS PROYECTADOS'!AO17)</f>
        <v>TRIMESTRE III-2028</v>
      </c>
      <c r="AQ7" s="476" t="str">
        <f>CONCATENATE('PRECIOS Y VENTAS PROYECTADOS'!AP18,"-",'PRECIOS Y VENTAS PROYECTADOS'!AP17)</f>
        <v>TRIMESTRE IV-2028</v>
      </c>
      <c r="AR7" s="476" t="str">
        <f>CONCATENATE('PRECIOS Y VENTAS PROYECTADOS'!AQ18,"-",'PRECIOS Y VENTAS PROYECTADOS'!AQ17)</f>
        <v>TRIMESTRE I-2029</v>
      </c>
      <c r="AS7" s="476" t="str">
        <f>CONCATENATE('PRECIOS Y VENTAS PROYECTADOS'!AR18,"-",'PRECIOS Y VENTAS PROYECTADOS'!AR17)</f>
        <v>TRIMESTRE II-2029</v>
      </c>
      <c r="AT7" s="476" t="str">
        <f>CONCATENATE('PRECIOS Y VENTAS PROYECTADOS'!AS18,"-",'PRECIOS Y VENTAS PROYECTADOS'!AS17)</f>
        <v>TRIMESTRE III-2029</v>
      </c>
      <c r="AU7" s="476" t="str">
        <f>CONCATENATE('PRECIOS Y VENTAS PROYECTADOS'!AT18,"-",'PRECIOS Y VENTAS PROYECTADOS'!AT17)</f>
        <v>TRIMESTRE IV-2029</v>
      </c>
      <c r="AV7" s="476" t="str">
        <f>CONCATENATE('PRECIOS Y VENTAS PROYECTADOS'!AU18,"-",'PRECIOS Y VENTAS PROYECTADOS'!AU17)</f>
        <v>TRIMESTRE I-2030</v>
      </c>
      <c r="AW7" s="476" t="str">
        <f>CONCATENATE('PRECIOS Y VENTAS PROYECTADOS'!AV18,"-",'PRECIOS Y VENTAS PROYECTADOS'!AV17)</f>
        <v>TRIMESTRE II-2030</v>
      </c>
      <c r="AX7" s="476" t="str">
        <f>CONCATENATE('PRECIOS Y VENTAS PROYECTADOS'!AW18,"-",'PRECIOS Y VENTAS PROYECTADOS'!AW17)</f>
        <v>TRIMESTRE III-2030</v>
      </c>
      <c r="AY7" s="476" t="str">
        <f>CONCATENATE('PRECIOS Y VENTAS PROYECTADOS'!AX18,"-",'PRECIOS Y VENTAS PROYECTADOS'!AX17)</f>
        <v>TRIMESTRE IV-2030</v>
      </c>
      <c r="AZ7" s="476" t="str">
        <f>CONCATENATE('PRECIOS Y VENTAS PROYECTADOS'!AY18,"-",'PRECIOS Y VENTAS PROYECTADOS'!AY17)</f>
        <v>TRIMESTRE I-2031</v>
      </c>
      <c r="BA7" s="476" t="str">
        <f>CONCATENATE('PRECIOS Y VENTAS PROYECTADOS'!AZ18,"-",'PRECIOS Y VENTAS PROYECTADOS'!AZ17)</f>
        <v>TRIMESTRE II-2031</v>
      </c>
      <c r="BB7" s="476" t="str">
        <f>CONCATENATE('PRECIOS Y VENTAS PROYECTADOS'!BA18,"-",'PRECIOS Y VENTAS PROYECTADOS'!BA17)</f>
        <v>TRIMESTRE III-2031</v>
      </c>
      <c r="BC7" s="476" t="str">
        <f>CONCATENATE('PRECIOS Y VENTAS PROYECTADOS'!BB18,"-",'PRECIOS Y VENTAS PROYECTADOS'!BB17)</f>
        <v>TRIMESTRE IV-2031</v>
      </c>
      <c r="BD7" s="476" t="str">
        <f>CONCATENATE('PRECIOS Y VENTAS PROYECTADOS'!BC18,"-",'PRECIOS Y VENTAS PROYECTADOS'!BC17)</f>
        <v>TRIMESTRE I-2032</v>
      </c>
      <c r="BE7" s="476" t="str">
        <f>CONCATENATE('PRECIOS Y VENTAS PROYECTADOS'!BD18,"-",'PRECIOS Y VENTAS PROYECTADOS'!BD17)</f>
        <v>TRIMESTRE II-2032</v>
      </c>
      <c r="BF7" s="476" t="str">
        <f>CONCATENATE('PRECIOS Y VENTAS PROYECTADOS'!BE18,"-",'PRECIOS Y VENTAS PROYECTADOS'!BE17)</f>
        <v>TRIMESTRE III-2032</v>
      </c>
      <c r="BG7" s="476" t="str">
        <f>CONCATENATE('PRECIOS Y VENTAS PROYECTADOS'!BF18,"-",'PRECIOS Y VENTAS PROYECTADOS'!BF17)</f>
        <v>TRIMESTRE IV-2032</v>
      </c>
      <c r="BH7" s="476" t="str">
        <f>CONCATENATE('PRECIOS Y VENTAS PROYECTADOS'!BG18,"-",'PRECIOS Y VENTAS PROYECTADOS'!BG17)</f>
        <v>TRIMESTRE I-2033</v>
      </c>
      <c r="BI7" s="476" t="str">
        <f>CONCATENATE('PRECIOS Y VENTAS PROYECTADOS'!BH18,"-",'PRECIOS Y VENTAS PROYECTADOS'!BH17)</f>
        <v>TRIMESTRE II-2033</v>
      </c>
      <c r="BJ7" s="476" t="str">
        <f>CONCATENATE('PRECIOS Y VENTAS PROYECTADOS'!BI18,"-",'PRECIOS Y VENTAS PROYECTADOS'!BI17)</f>
        <v>TRIMESTRE III-2033</v>
      </c>
      <c r="BK7" s="385" t="s">
        <v>141</v>
      </c>
      <c r="BL7" s="386" t="s">
        <v>166</v>
      </c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382"/>
      <c r="CB7" s="382"/>
      <c r="CC7" s="382"/>
      <c r="CD7" s="382"/>
      <c r="CE7" s="382"/>
      <c r="CF7" s="382"/>
      <c r="CG7" s="382"/>
      <c r="CH7" s="382"/>
      <c r="CI7" s="382"/>
      <c r="CJ7" s="382"/>
      <c r="CK7" s="382"/>
      <c r="CL7" s="382"/>
      <c r="CM7" s="382"/>
      <c r="CN7" s="382"/>
      <c r="CO7" s="382"/>
      <c r="CP7" s="382"/>
      <c r="CQ7" s="382"/>
      <c r="CR7" s="382"/>
      <c r="CS7" s="382"/>
      <c r="CT7" s="382"/>
      <c r="CU7" s="382"/>
      <c r="CV7" s="382"/>
      <c r="CW7" s="382"/>
      <c r="CX7" s="382"/>
      <c r="CY7" s="382"/>
      <c r="CZ7" s="382"/>
      <c r="DA7" s="382"/>
      <c r="DB7" s="382"/>
      <c r="DC7" s="382"/>
      <c r="DD7" s="382"/>
      <c r="DE7" s="382"/>
      <c r="DF7" s="382"/>
      <c r="DG7" s="382"/>
      <c r="DH7" s="382"/>
      <c r="DI7" s="382"/>
      <c r="DJ7" s="382"/>
      <c r="DK7" s="382"/>
      <c r="DL7" s="382"/>
      <c r="DM7" s="382"/>
      <c r="DN7" s="382"/>
      <c r="DO7" s="382"/>
      <c r="DP7" s="382"/>
      <c r="DQ7" s="382"/>
      <c r="DR7" s="382"/>
      <c r="DS7" s="382"/>
      <c r="DT7" s="382"/>
      <c r="DU7" s="382"/>
      <c r="DV7" s="382"/>
      <c r="DW7" s="382"/>
      <c r="DX7" s="382"/>
      <c r="DY7" s="382"/>
      <c r="DZ7" s="382"/>
      <c r="EA7" s="382"/>
      <c r="EB7" s="382"/>
      <c r="EC7" s="382"/>
      <c r="ED7" s="382"/>
      <c r="EE7" s="382"/>
      <c r="EF7" s="382"/>
      <c r="EG7" s="382"/>
      <c r="EH7" s="382"/>
      <c r="EI7" s="382"/>
      <c r="EJ7" s="382"/>
      <c r="EK7" s="382"/>
      <c r="EL7" s="382"/>
      <c r="EM7" s="382"/>
      <c r="EN7" s="382"/>
      <c r="EO7" s="382"/>
      <c r="EP7" s="382"/>
      <c r="EQ7" s="382"/>
      <c r="ER7" s="382"/>
      <c r="ES7" s="382"/>
      <c r="ET7" s="382"/>
      <c r="EU7" s="382"/>
      <c r="EV7" s="382"/>
      <c r="EW7" s="382"/>
      <c r="EX7" s="382"/>
      <c r="EY7" s="382"/>
      <c r="EZ7" s="382"/>
      <c r="FA7" s="382"/>
      <c r="FB7" s="382"/>
      <c r="FC7" s="382"/>
      <c r="FD7" s="382"/>
      <c r="FE7" s="382"/>
      <c r="FF7" s="382"/>
      <c r="FG7" s="382"/>
      <c r="FH7" s="382"/>
      <c r="FI7" s="382"/>
      <c r="FJ7" s="382"/>
      <c r="FK7" s="382"/>
      <c r="FL7" s="382"/>
      <c r="FM7" s="382"/>
      <c r="FN7" s="382"/>
      <c r="FO7" s="382"/>
      <c r="FP7" s="382"/>
      <c r="FQ7" s="382"/>
      <c r="FR7" s="382"/>
      <c r="FS7" s="382"/>
      <c r="FT7" s="382"/>
      <c r="FU7" s="382"/>
      <c r="FV7" s="382"/>
      <c r="FW7" s="382"/>
      <c r="FX7" s="382"/>
      <c r="FY7" s="382"/>
      <c r="FZ7" s="382"/>
      <c r="GA7" s="382"/>
      <c r="GB7" s="382"/>
      <c r="GC7" s="382"/>
      <c r="GD7" s="382"/>
      <c r="GE7" s="382"/>
      <c r="GF7" s="382"/>
      <c r="GG7" s="382"/>
      <c r="GH7" s="382"/>
      <c r="GI7" s="382"/>
      <c r="GJ7" s="382"/>
      <c r="GK7" s="382"/>
      <c r="GL7" s="382"/>
      <c r="GM7" s="382"/>
      <c r="GN7" s="382"/>
      <c r="GO7" s="382"/>
      <c r="GP7" s="382"/>
      <c r="GQ7" s="382"/>
      <c r="GR7" s="382"/>
      <c r="GS7" s="382"/>
      <c r="GT7" s="382"/>
      <c r="GU7" s="382"/>
      <c r="GV7" s="382"/>
      <c r="GW7" s="382"/>
      <c r="GX7" s="382"/>
      <c r="GY7" s="382"/>
      <c r="GZ7" s="382"/>
      <c r="HA7" s="382"/>
      <c r="HB7" s="382"/>
      <c r="HC7" s="382"/>
      <c r="HD7" s="382"/>
      <c r="HE7" s="382"/>
      <c r="HF7" s="382"/>
      <c r="HG7" s="382"/>
      <c r="HH7" s="382"/>
      <c r="HI7" s="382"/>
      <c r="HJ7" s="382"/>
      <c r="HK7" s="382"/>
      <c r="HL7" s="382"/>
      <c r="HM7" s="382"/>
      <c r="HN7" s="382"/>
      <c r="HO7" s="382"/>
      <c r="HP7" s="382"/>
      <c r="HQ7" s="382"/>
      <c r="HR7" s="382"/>
      <c r="HS7" s="382"/>
      <c r="HT7" s="382"/>
      <c r="HU7" s="382"/>
      <c r="HV7" s="382"/>
      <c r="HW7" s="382"/>
      <c r="HX7" s="382"/>
      <c r="HY7" s="382"/>
      <c r="HZ7" s="382"/>
      <c r="IA7" s="382"/>
      <c r="IB7" s="382"/>
      <c r="IC7" s="382"/>
      <c r="ID7" s="382"/>
      <c r="IE7" s="382"/>
      <c r="IF7" s="382"/>
      <c r="IG7" s="382"/>
      <c r="IH7" s="382"/>
      <c r="II7" s="382"/>
      <c r="IJ7" s="382"/>
      <c r="IK7" s="382"/>
      <c r="IL7" s="382"/>
      <c r="IM7" s="382"/>
      <c r="IN7" s="382"/>
      <c r="IO7" s="382"/>
      <c r="IP7" s="382"/>
      <c r="IQ7" s="382"/>
      <c r="IR7" s="382"/>
      <c r="IS7" s="382"/>
      <c r="IT7" s="382"/>
      <c r="IU7" s="382"/>
      <c r="IV7" s="382"/>
      <c r="IW7" s="382"/>
      <c r="IX7" s="382"/>
      <c r="IY7" s="382"/>
      <c r="IZ7" s="382"/>
      <c r="JA7" s="382"/>
      <c r="JB7" s="382"/>
      <c r="JC7" s="382"/>
      <c r="JD7" s="382"/>
      <c r="JE7" s="382"/>
      <c r="JF7" s="382"/>
      <c r="JG7" s="382"/>
      <c r="JH7" s="382"/>
      <c r="JI7" s="382"/>
      <c r="JJ7" s="382"/>
      <c r="JK7" s="382"/>
      <c r="JL7" s="382"/>
      <c r="JM7" s="382"/>
      <c r="JN7" s="382"/>
      <c r="JO7" s="382"/>
      <c r="JP7" s="382"/>
      <c r="JQ7" s="382"/>
      <c r="JR7" s="382"/>
      <c r="JS7" s="382"/>
      <c r="JT7" s="382"/>
      <c r="JU7" s="382"/>
      <c r="JV7" s="382"/>
      <c r="JW7" s="382"/>
      <c r="JX7" s="382"/>
      <c r="JY7" s="382"/>
      <c r="JZ7" s="382"/>
      <c r="KA7" s="382"/>
      <c r="KB7" s="382"/>
      <c r="KC7" s="382"/>
      <c r="KD7" s="382"/>
      <c r="KE7" s="382"/>
      <c r="KF7" s="382"/>
      <c r="KG7" s="382"/>
      <c r="KH7" s="382"/>
      <c r="KI7" s="382"/>
      <c r="KJ7" s="382"/>
      <c r="KK7" s="382"/>
      <c r="KL7" s="382"/>
    </row>
    <row r="8" spans="1:298" x14ac:dyDescent="0.2">
      <c r="A8" s="468" t="s">
        <v>167</v>
      </c>
      <c r="B8" s="388"/>
      <c r="C8" s="388"/>
      <c r="D8" s="388"/>
      <c r="E8" s="388"/>
      <c r="F8" s="388"/>
      <c r="G8" s="388"/>
      <c r="H8" s="388"/>
      <c r="I8" s="384"/>
      <c r="J8" s="384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8"/>
      <c r="BG8" s="388"/>
      <c r="BH8" s="388"/>
      <c r="BI8" s="388"/>
      <c r="BJ8" s="388"/>
      <c r="BK8" s="388"/>
      <c r="BL8" s="388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2"/>
      <c r="CC8" s="382"/>
      <c r="CD8" s="382"/>
      <c r="CE8" s="382"/>
      <c r="CF8" s="382"/>
      <c r="CG8" s="382"/>
      <c r="CH8" s="382"/>
      <c r="CI8" s="382"/>
      <c r="CJ8" s="382"/>
      <c r="CK8" s="382"/>
      <c r="CL8" s="382"/>
      <c r="CM8" s="382"/>
      <c r="CN8" s="382"/>
      <c r="CO8" s="382"/>
      <c r="CP8" s="382"/>
      <c r="CQ8" s="382"/>
      <c r="CR8" s="382"/>
      <c r="CS8" s="382"/>
      <c r="CT8" s="382"/>
      <c r="CU8" s="382"/>
      <c r="CV8" s="382"/>
      <c r="CW8" s="382"/>
      <c r="CX8" s="382"/>
      <c r="CY8" s="382"/>
      <c r="CZ8" s="382"/>
      <c r="DA8" s="382"/>
      <c r="DB8" s="382"/>
      <c r="DC8" s="382"/>
      <c r="DD8" s="382"/>
      <c r="DE8" s="382"/>
      <c r="DF8" s="382"/>
      <c r="DG8" s="382"/>
      <c r="DH8" s="382"/>
      <c r="DI8" s="382"/>
      <c r="DJ8" s="382"/>
      <c r="DK8" s="382"/>
      <c r="DL8" s="382"/>
      <c r="DM8" s="382"/>
      <c r="DN8" s="382"/>
      <c r="DO8" s="382"/>
      <c r="DP8" s="382"/>
      <c r="DQ8" s="382"/>
      <c r="DR8" s="382"/>
      <c r="DS8" s="382"/>
      <c r="DT8" s="382"/>
      <c r="DU8" s="382"/>
      <c r="DV8" s="382"/>
      <c r="DW8" s="382"/>
      <c r="DX8" s="382"/>
      <c r="DY8" s="382"/>
      <c r="DZ8" s="382"/>
      <c r="EA8" s="382"/>
      <c r="EB8" s="382"/>
      <c r="EC8" s="382"/>
      <c r="ED8" s="382"/>
      <c r="EE8" s="382"/>
      <c r="EF8" s="382"/>
      <c r="EG8" s="382"/>
      <c r="EH8" s="382"/>
      <c r="EI8" s="382"/>
      <c r="EJ8" s="382"/>
      <c r="EK8" s="382"/>
      <c r="EL8" s="382"/>
      <c r="EM8" s="382"/>
      <c r="EN8" s="382"/>
      <c r="EO8" s="382"/>
      <c r="EP8" s="382"/>
      <c r="EQ8" s="382"/>
      <c r="ER8" s="382"/>
      <c r="ES8" s="382"/>
      <c r="ET8" s="382"/>
      <c r="EU8" s="382"/>
      <c r="EV8" s="382"/>
      <c r="EW8" s="382"/>
      <c r="EX8" s="382"/>
      <c r="EY8" s="382"/>
      <c r="EZ8" s="382"/>
      <c r="FA8" s="382"/>
      <c r="FB8" s="382"/>
      <c r="FC8" s="382"/>
      <c r="FD8" s="382"/>
      <c r="FE8" s="382"/>
      <c r="FF8" s="382"/>
      <c r="FG8" s="382"/>
      <c r="FH8" s="382"/>
      <c r="FI8" s="382"/>
      <c r="FJ8" s="382"/>
      <c r="FK8" s="382"/>
      <c r="FL8" s="382"/>
      <c r="FM8" s="382"/>
      <c r="FN8" s="382"/>
      <c r="FO8" s="382"/>
      <c r="FP8" s="382"/>
      <c r="FQ8" s="382"/>
      <c r="FR8" s="382"/>
      <c r="FS8" s="382"/>
      <c r="FT8" s="382"/>
      <c r="FU8" s="382"/>
      <c r="FV8" s="382"/>
      <c r="FW8" s="382"/>
      <c r="FX8" s="382"/>
      <c r="FY8" s="382"/>
      <c r="FZ8" s="382"/>
      <c r="GA8" s="382"/>
      <c r="GB8" s="382"/>
      <c r="GC8" s="382"/>
      <c r="GD8" s="382"/>
      <c r="GE8" s="382"/>
      <c r="GF8" s="382"/>
      <c r="GG8" s="382"/>
      <c r="GH8" s="382"/>
      <c r="GI8" s="382"/>
      <c r="GJ8" s="382"/>
      <c r="GK8" s="382"/>
      <c r="GL8" s="382"/>
      <c r="GM8" s="382"/>
      <c r="GN8" s="382"/>
      <c r="GO8" s="382"/>
      <c r="GP8" s="382"/>
      <c r="GQ8" s="382"/>
      <c r="GR8" s="382"/>
      <c r="GS8" s="382"/>
      <c r="GT8" s="382"/>
      <c r="GU8" s="382"/>
      <c r="GV8" s="382"/>
      <c r="GW8" s="382"/>
      <c r="GX8" s="382"/>
      <c r="GY8" s="382"/>
      <c r="GZ8" s="382"/>
      <c r="HA8" s="382"/>
      <c r="HB8" s="382"/>
      <c r="HC8" s="382"/>
      <c r="HD8" s="382"/>
      <c r="HE8" s="382"/>
      <c r="HF8" s="382"/>
      <c r="HG8" s="382"/>
      <c r="HH8" s="382"/>
      <c r="HI8" s="382"/>
      <c r="HJ8" s="382"/>
      <c r="HK8" s="382"/>
      <c r="HL8" s="382"/>
      <c r="HM8" s="382"/>
      <c r="HN8" s="382"/>
      <c r="HO8" s="382"/>
      <c r="HP8" s="382"/>
      <c r="HQ8" s="382"/>
      <c r="HR8" s="382"/>
      <c r="HS8" s="382"/>
      <c r="HT8" s="382"/>
      <c r="HU8" s="382"/>
      <c r="HV8" s="382"/>
      <c r="HW8" s="382"/>
      <c r="HX8" s="382"/>
      <c r="HY8" s="382"/>
      <c r="HZ8" s="382"/>
      <c r="IA8" s="382"/>
      <c r="IB8" s="382"/>
      <c r="IC8" s="382"/>
      <c r="ID8" s="382"/>
      <c r="IE8" s="382"/>
      <c r="IF8" s="382"/>
      <c r="IG8" s="382"/>
      <c r="IH8" s="382"/>
      <c r="II8" s="382"/>
      <c r="IJ8" s="382"/>
      <c r="IK8" s="382"/>
      <c r="IL8" s="382"/>
      <c r="IM8" s="382"/>
      <c r="IN8" s="382"/>
      <c r="IO8" s="382"/>
      <c r="IP8" s="382"/>
      <c r="IQ8" s="382"/>
      <c r="IR8" s="382"/>
      <c r="IS8" s="382"/>
      <c r="IT8" s="382"/>
      <c r="IU8" s="382"/>
      <c r="IV8" s="382"/>
      <c r="IW8" s="382"/>
      <c r="IX8" s="382"/>
      <c r="IY8" s="382"/>
      <c r="IZ8" s="382"/>
      <c r="JA8" s="382"/>
      <c r="JB8" s="382"/>
      <c r="JC8" s="382"/>
      <c r="JD8" s="382"/>
      <c r="JE8" s="382"/>
      <c r="JF8" s="382"/>
      <c r="JG8" s="382"/>
      <c r="JH8" s="382"/>
      <c r="JI8" s="382"/>
      <c r="JJ8" s="382"/>
      <c r="JK8" s="382"/>
      <c r="JL8" s="382"/>
      <c r="JM8" s="382"/>
      <c r="JN8" s="382"/>
      <c r="JO8" s="382"/>
      <c r="JP8" s="382"/>
      <c r="JQ8" s="382"/>
      <c r="JR8" s="382"/>
      <c r="JS8" s="382"/>
      <c r="JT8" s="382"/>
      <c r="JU8" s="382"/>
      <c r="JV8" s="382"/>
      <c r="JW8" s="382"/>
      <c r="JX8" s="382"/>
      <c r="JY8" s="382"/>
      <c r="JZ8" s="382"/>
      <c r="KA8" s="382"/>
      <c r="KB8" s="382"/>
      <c r="KC8" s="382"/>
      <c r="KD8" s="382"/>
      <c r="KE8" s="382"/>
      <c r="KF8" s="382"/>
      <c r="KG8" s="382"/>
      <c r="KH8" s="382"/>
      <c r="KI8" s="382"/>
      <c r="KJ8" s="382"/>
      <c r="KK8" s="382"/>
      <c r="KL8" s="382"/>
    </row>
    <row r="9" spans="1:298" x14ac:dyDescent="0.2">
      <c r="A9" s="468"/>
      <c r="B9" s="388"/>
      <c r="C9" s="388"/>
      <c r="D9" s="388"/>
      <c r="E9" s="388"/>
      <c r="F9" s="388"/>
      <c r="G9" s="388"/>
      <c r="H9" s="388"/>
      <c r="I9" s="384"/>
      <c r="J9" s="384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N9" s="382"/>
      <c r="BO9" s="382"/>
      <c r="BP9" s="382"/>
      <c r="BQ9" s="382"/>
      <c r="BR9" s="382"/>
      <c r="BS9" s="382"/>
      <c r="BT9" s="382"/>
      <c r="BU9" s="382"/>
      <c r="BV9" s="382"/>
      <c r="BW9" s="382"/>
      <c r="BX9" s="382"/>
      <c r="BY9" s="382"/>
      <c r="BZ9" s="382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382"/>
      <c r="CM9" s="382"/>
      <c r="CN9" s="382"/>
      <c r="CO9" s="382"/>
      <c r="CP9" s="382"/>
      <c r="CQ9" s="382"/>
      <c r="CR9" s="382"/>
      <c r="CS9" s="382"/>
      <c r="CT9" s="382"/>
      <c r="CU9" s="382"/>
      <c r="CV9" s="382"/>
      <c r="CW9" s="382"/>
      <c r="CX9" s="382"/>
      <c r="CY9" s="382"/>
      <c r="CZ9" s="382"/>
      <c r="DA9" s="382"/>
      <c r="DB9" s="382"/>
      <c r="DC9" s="382"/>
      <c r="DD9" s="382"/>
      <c r="DE9" s="382"/>
      <c r="DF9" s="382"/>
      <c r="DG9" s="382"/>
      <c r="DH9" s="382"/>
      <c r="DI9" s="382"/>
      <c r="DJ9" s="382"/>
      <c r="DK9" s="382"/>
      <c r="DL9" s="382"/>
      <c r="DM9" s="382"/>
      <c r="DN9" s="382"/>
      <c r="DO9" s="382"/>
      <c r="DP9" s="382"/>
      <c r="DQ9" s="382"/>
      <c r="DR9" s="382"/>
      <c r="DS9" s="382"/>
      <c r="DT9" s="382"/>
      <c r="DU9" s="382"/>
      <c r="DV9" s="382"/>
      <c r="DW9" s="382"/>
      <c r="DX9" s="382"/>
      <c r="DY9" s="382"/>
      <c r="DZ9" s="382"/>
      <c r="EA9" s="382"/>
      <c r="EB9" s="382"/>
      <c r="EC9" s="382"/>
      <c r="ED9" s="382"/>
      <c r="EE9" s="382"/>
      <c r="EF9" s="382"/>
      <c r="EG9" s="382"/>
      <c r="EH9" s="382"/>
      <c r="EI9" s="382"/>
      <c r="EJ9" s="382"/>
      <c r="EK9" s="382"/>
      <c r="EL9" s="382"/>
      <c r="EM9" s="382"/>
      <c r="EN9" s="382"/>
      <c r="EO9" s="382"/>
      <c r="EP9" s="382"/>
      <c r="EQ9" s="382"/>
      <c r="ER9" s="382"/>
      <c r="ES9" s="382"/>
      <c r="ET9" s="382"/>
      <c r="EU9" s="382"/>
      <c r="EV9" s="382"/>
      <c r="EW9" s="382"/>
      <c r="EX9" s="382"/>
      <c r="EY9" s="382"/>
      <c r="EZ9" s="382"/>
      <c r="FA9" s="382"/>
      <c r="FB9" s="382"/>
      <c r="FC9" s="382"/>
      <c r="FD9" s="382"/>
      <c r="FE9" s="382"/>
      <c r="FF9" s="382"/>
      <c r="FG9" s="382"/>
      <c r="FH9" s="382"/>
      <c r="FI9" s="382"/>
      <c r="FJ9" s="382"/>
      <c r="FK9" s="382"/>
      <c r="FL9" s="382"/>
      <c r="FM9" s="382"/>
      <c r="FN9" s="382"/>
      <c r="FO9" s="382"/>
      <c r="FP9" s="382"/>
      <c r="FQ9" s="382"/>
      <c r="FR9" s="382"/>
      <c r="FS9" s="382"/>
      <c r="FT9" s="382"/>
      <c r="FU9" s="382"/>
      <c r="FV9" s="382"/>
      <c r="FW9" s="382"/>
      <c r="FX9" s="382"/>
      <c r="FY9" s="382"/>
      <c r="FZ9" s="382"/>
      <c r="GA9" s="382"/>
      <c r="GB9" s="382"/>
      <c r="GC9" s="382"/>
      <c r="GD9" s="382"/>
      <c r="GE9" s="382"/>
      <c r="GF9" s="382"/>
      <c r="GG9" s="382"/>
      <c r="GH9" s="382"/>
      <c r="GI9" s="382"/>
      <c r="GJ9" s="382"/>
      <c r="GK9" s="382"/>
      <c r="GL9" s="382"/>
      <c r="GM9" s="382"/>
      <c r="GN9" s="382"/>
      <c r="GO9" s="382"/>
      <c r="GP9" s="382"/>
      <c r="GQ9" s="382"/>
      <c r="GR9" s="382"/>
      <c r="GS9" s="382"/>
      <c r="GT9" s="382"/>
      <c r="GU9" s="382"/>
      <c r="GV9" s="382"/>
      <c r="GW9" s="382"/>
      <c r="GX9" s="382"/>
      <c r="GY9" s="382"/>
      <c r="GZ9" s="382"/>
      <c r="HA9" s="382"/>
      <c r="HB9" s="382"/>
      <c r="HC9" s="382"/>
      <c r="HD9" s="382"/>
      <c r="HE9" s="382"/>
      <c r="HF9" s="382"/>
      <c r="HG9" s="382"/>
      <c r="HH9" s="382"/>
      <c r="HI9" s="382"/>
      <c r="HJ9" s="382"/>
      <c r="HK9" s="382"/>
      <c r="HL9" s="382"/>
      <c r="HM9" s="382"/>
      <c r="HN9" s="382"/>
      <c r="HO9" s="382"/>
      <c r="HP9" s="382"/>
      <c r="HQ9" s="382"/>
      <c r="HR9" s="382"/>
      <c r="HS9" s="382"/>
      <c r="HT9" s="382"/>
      <c r="HU9" s="382"/>
      <c r="HV9" s="382"/>
      <c r="HW9" s="382"/>
      <c r="HX9" s="382"/>
      <c r="HY9" s="382"/>
      <c r="HZ9" s="382"/>
      <c r="IA9" s="382"/>
      <c r="IB9" s="382"/>
      <c r="IC9" s="382"/>
      <c r="ID9" s="382"/>
      <c r="IE9" s="382"/>
      <c r="IF9" s="382"/>
      <c r="IG9" s="382"/>
      <c r="IH9" s="382"/>
      <c r="II9" s="382"/>
      <c r="IJ9" s="382"/>
      <c r="IK9" s="382"/>
      <c r="IL9" s="382"/>
      <c r="IM9" s="382"/>
      <c r="IN9" s="382"/>
      <c r="IO9" s="382"/>
      <c r="IP9" s="382"/>
      <c r="IQ9" s="382"/>
      <c r="IR9" s="382"/>
      <c r="IS9" s="382"/>
      <c r="IT9" s="382"/>
      <c r="IU9" s="382"/>
      <c r="IV9" s="382"/>
      <c r="IW9" s="382"/>
      <c r="IX9" s="382"/>
      <c r="IY9" s="382"/>
      <c r="IZ9" s="382"/>
      <c r="JA9" s="382"/>
      <c r="JB9" s="382"/>
      <c r="JC9" s="382"/>
      <c r="JD9" s="382"/>
      <c r="JE9" s="382"/>
      <c r="JF9" s="382"/>
      <c r="JG9" s="382"/>
      <c r="JH9" s="382"/>
      <c r="JI9" s="382"/>
      <c r="JJ9" s="382"/>
      <c r="JK9" s="382"/>
      <c r="JL9" s="382"/>
      <c r="JM9" s="382"/>
      <c r="JN9" s="382"/>
      <c r="JO9" s="382"/>
      <c r="JP9" s="382"/>
      <c r="JQ9" s="382"/>
      <c r="JR9" s="382"/>
      <c r="JS9" s="382"/>
      <c r="JT9" s="382"/>
      <c r="JU9" s="382"/>
      <c r="JV9" s="382"/>
      <c r="JW9" s="382"/>
      <c r="JX9" s="382"/>
      <c r="JY9" s="382"/>
      <c r="JZ9" s="382"/>
      <c r="KA9" s="382"/>
      <c r="KB9" s="382"/>
      <c r="KC9" s="382"/>
      <c r="KD9" s="382"/>
      <c r="KE9" s="382"/>
      <c r="KF9" s="382"/>
      <c r="KG9" s="382"/>
      <c r="KH9" s="382"/>
      <c r="KI9" s="382"/>
      <c r="KJ9" s="382"/>
      <c r="KK9" s="382"/>
      <c r="KL9" s="382"/>
    </row>
    <row r="10" spans="1:298" x14ac:dyDescent="0.2">
      <c r="A10" s="488" t="s">
        <v>168</v>
      </c>
      <c r="B10" s="489">
        <f>+'Descripción del Proyecto'!B35</f>
        <v>0</v>
      </c>
      <c r="C10" s="498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7">
        <f>SUM(C10:BJ10)</f>
        <v>0</v>
      </c>
      <c r="BL10" s="388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2"/>
      <c r="BY10" s="382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82"/>
      <c r="CT10" s="382"/>
      <c r="CU10" s="382"/>
      <c r="CV10" s="382"/>
      <c r="CW10" s="382"/>
      <c r="CX10" s="382"/>
      <c r="CY10" s="382"/>
      <c r="CZ10" s="382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2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2"/>
      <c r="EI10" s="382"/>
      <c r="EJ10" s="382"/>
      <c r="EK10" s="382"/>
      <c r="EL10" s="382"/>
      <c r="EM10" s="382"/>
      <c r="EN10" s="382"/>
      <c r="EO10" s="382"/>
      <c r="EP10" s="382"/>
      <c r="EQ10" s="382"/>
      <c r="ER10" s="382"/>
      <c r="ES10" s="382"/>
      <c r="ET10" s="382"/>
      <c r="EU10" s="382"/>
      <c r="EV10" s="382"/>
      <c r="EW10" s="382"/>
      <c r="EX10" s="382"/>
      <c r="EY10" s="382"/>
      <c r="EZ10" s="382"/>
      <c r="FA10" s="382"/>
      <c r="FB10" s="382"/>
      <c r="FC10" s="382"/>
      <c r="FD10" s="382"/>
      <c r="FE10" s="382"/>
      <c r="FF10" s="382"/>
      <c r="FG10" s="382"/>
      <c r="FH10" s="382"/>
      <c r="FI10" s="382"/>
      <c r="FJ10" s="382"/>
      <c r="FK10" s="382"/>
      <c r="FL10" s="382"/>
      <c r="FM10" s="382"/>
      <c r="FN10" s="382"/>
      <c r="FO10" s="382"/>
      <c r="FP10" s="382"/>
      <c r="FQ10" s="382"/>
      <c r="FR10" s="382"/>
      <c r="FS10" s="382"/>
      <c r="FT10" s="382"/>
      <c r="FU10" s="382"/>
      <c r="FV10" s="382"/>
      <c r="FW10" s="382"/>
      <c r="FX10" s="382"/>
      <c r="FY10" s="382"/>
      <c r="FZ10" s="382"/>
      <c r="GA10" s="382"/>
      <c r="GB10" s="382"/>
      <c r="GC10" s="382"/>
      <c r="GD10" s="382"/>
      <c r="GE10" s="382"/>
      <c r="GF10" s="382"/>
      <c r="GG10" s="382"/>
      <c r="GH10" s="382"/>
      <c r="GI10" s="382"/>
      <c r="GJ10" s="382"/>
      <c r="GK10" s="382"/>
      <c r="GL10" s="382"/>
      <c r="GM10" s="382"/>
      <c r="GN10" s="382"/>
      <c r="GO10" s="382"/>
      <c r="GP10" s="382"/>
      <c r="GQ10" s="382"/>
      <c r="GR10" s="382"/>
      <c r="GS10" s="382"/>
      <c r="GT10" s="382"/>
      <c r="GU10" s="382"/>
      <c r="GV10" s="382"/>
      <c r="GW10" s="382"/>
      <c r="GX10" s="382"/>
      <c r="GY10" s="382"/>
      <c r="GZ10" s="382"/>
      <c r="HA10" s="382"/>
      <c r="HB10" s="382"/>
      <c r="HC10" s="382"/>
      <c r="HD10" s="382"/>
      <c r="HE10" s="382"/>
      <c r="HF10" s="382"/>
      <c r="HG10" s="382"/>
      <c r="HH10" s="382"/>
      <c r="HI10" s="382"/>
      <c r="HJ10" s="382"/>
      <c r="HK10" s="382"/>
      <c r="HL10" s="382"/>
      <c r="HM10" s="382"/>
      <c r="HN10" s="382"/>
      <c r="HO10" s="382"/>
      <c r="HP10" s="382"/>
      <c r="HQ10" s="382"/>
      <c r="HR10" s="382"/>
      <c r="HS10" s="382"/>
      <c r="HT10" s="382"/>
      <c r="HU10" s="382"/>
      <c r="HV10" s="382"/>
      <c r="HW10" s="382"/>
      <c r="HX10" s="382"/>
      <c r="HY10" s="382"/>
      <c r="HZ10" s="382"/>
      <c r="IA10" s="382"/>
      <c r="IB10" s="382"/>
      <c r="IC10" s="382"/>
      <c r="ID10" s="382"/>
      <c r="IE10" s="382"/>
      <c r="IF10" s="382"/>
      <c r="IG10" s="382"/>
      <c r="IH10" s="382"/>
      <c r="II10" s="382"/>
      <c r="IJ10" s="382"/>
      <c r="IK10" s="382"/>
      <c r="IL10" s="382"/>
      <c r="IM10" s="382"/>
      <c r="IN10" s="382"/>
      <c r="IO10" s="382"/>
      <c r="IP10" s="382"/>
      <c r="IQ10" s="382"/>
      <c r="IR10" s="382"/>
      <c r="IS10" s="382"/>
      <c r="IT10" s="382"/>
      <c r="IU10" s="382"/>
      <c r="IV10" s="382"/>
      <c r="IW10" s="382"/>
      <c r="IX10" s="382"/>
      <c r="IY10" s="382"/>
      <c r="IZ10" s="382"/>
      <c r="JA10" s="382"/>
      <c r="JB10" s="382"/>
      <c r="JC10" s="382"/>
      <c r="JD10" s="382"/>
      <c r="JE10" s="382"/>
      <c r="JF10" s="382"/>
      <c r="JG10" s="382"/>
      <c r="JH10" s="382"/>
      <c r="JI10" s="382"/>
      <c r="JJ10" s="382"/>
      <c r="JK10" s="382"/>
      <c r="JL10" s="382"/>
      <c r="JM10" s="382"/>
      <c r="JN10" s="382"/>
      <c r="JO10" s="382"/>
      <c r="JP10" s="382"/>
      <c r="JQ10" s="382"/>
      <c r="JR10" s="382"/>
      <c r="JS10" s="382"/>
      <c r="JT10" s="382"/>
      <c r="JU10" s="382"/>
      <c r="JV10" s="382"/>
      <c r="JW10" s="382"/>
      <c r="JX10" s="382"/>
      <c r="JY10" s="382"/>
      <c r="JZ10" s="382"/>
      <c r="KA10" s="382"/>
      <c r="KB10" s="382"/>
      <c r="KC10" s="382"/>
      <c r="KD10" s="382"/>
      <c r="KE10" s="382"/>
      <c r="KF10" s="382"/>
      <c r="KG10" s="382"/>
      <c r="KH10" s="382"/>
      <c r="KI10" s="382"/>
      <c r="KJ10" s="382"/>
      <c r="KK10" s="382"/>
      <c r="KL10" s="382"/>
    </row>
    <row r="11" spans="1:298" x14ac:dyDescent="0.2">
      <c r="A11" s="483" t="s">
        <v>169</v>
      </c>
      <c r="B11" s="487"/>
      <c r="C11" s="469"/>
      <c r="D11" s="400"/>
      <c r="E11" s="394"/>
      <c r="F11" s="394"/>
      <c r="G11" s="394"/>
      <c r="H11" s="394"/>
      <c r="I11" s="396"/>
      <c r="J11" s="396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  <c r="BK11" s="394"/>
      <c r="BL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  <c r="CP11" s="382"/>
      <c r="CQ11" s="382"/>
      <c r="CR11" s="382"/>
      <c r="CS11" s="382"/>
      <c r="CT11" s="382"/>
      <c r="CU11" s="382"/>
      <c r="CV11" s="382"/>
      <c r="CW11" s="382"/>
      <c r="CX11" s="382"/>
      <c r="CY11" s="382"/>
      <c r="CZ11" s="382"/>
      <c r="DA11" s="382"/>
      <c r="DB11" s="382"/>
      <c r="DC11" s="382"/>
      <c r="DD11" s="382"/>
      <c r="DE11" s="382"/>
      <c r="DF11" s="382"/>
      <c r="DG11" s="382"/>
      <c r="DH11" s="382"/>
      <c r="DI11" s="382"/>
      <c r="DJ11" s="382"/>
      <c r="DK11" s="382"/>
      <c r="DL11" s="382"/>
      <c r="DM11" s="382"/>
      <c r="DN11" s="382"/>
      <c r="DO11" s="382"/>
      <c r="DP11" s="382"/>
      <c r="DQ11" s="382"/>
      <c r="DR11" s="382"/>
      <c r="DS11" s="382"/>
      <c r="DT11" s="382"/>
      <c r="DU11" s="382"/>
      <c r="DV11" s="382"/>
      <c r="DW11" s="382"/>
      <c r="DX11" s="382"/>
      <c r="DY11" s="382"/>
      <c r="DZ11" s="382"/>
      <c r="EA11" s="382"/>
      <c r="EB11" s="382"/>
      <c r="EC11" s="382"/>
      <c r="ED11" s="382"/>
      <c r="EE11" s="382"/>
      <c r="EF11" s="382"/>
      <c r="EG11" s="382"/>
      <c r="EH11" s="382"/>
      <c r="EI11" s="382"/>
      <c r="EJ11" s="382"/>
      <c r="EK11" s="382"/>
      <c r="EL11" s="382"/>
      <c r="EM11" s="382"/>
      <c r="EN11" s="382"/>
      <c r="EO11" s="382"/>
      <c r="EP11" s="382"/>
      <c r="EQ11" s="382"/>
      <c r="ER11" s="382"/>
      <c r="ES11" s="382"/>
      <c r="ET11" s="382"/>
      <c r="EU11" s="382"/>
      <c r="EV11" s="382"/>
      <c r="EW11" s="382"/>
      <c r="EX11" s="382"/>
      <c r="EY11" s="382"/>
      <c r="EZ11" s="382"/>
      <c r="FA11" s="382"/>
      <c r="FB11" s="382"/>
      <c r="FC11" s="382"/>
      <c r="FD11" s="382"/>
      <c r="FE11" s="382"/>
      <c r="FF11" s="382"/>
      <c r="FG11" s="382"/>
      <c r="FH11" s="382"/>
      <c r="FI11" s="382"/>
      <c r="FJ11" s="382"/>
      <c r="FK11" s="382"/>
      <c r="FL11" s="382"/>
      <c r="FM11" s="382"/>
      <c r="FN11" s="382"/>
      <c r="FO11" s="382"/>
      <c r="FP11" s="382"/>
      <c r="FQ11" s="382"/>
      <c r="FR11" s="382"/>
      <c r="FS11" s="382"/>
      <c r="FT11" s="382"/>
      <c r="FU11" s="382"/>
      <c r="FV11" s="382"/>
      <c r="FW11" s="382"/>
      <c r="FX11" s="382"/>
      <c r="FY11" s="382"/>
      <c r="FZ11" s="382"/>
      <c r="GA11" s="382"/>
      <c r="GB11" s="382"/>
      <c r="GC11" s="382"/>
      <c r="GD11" s="382"/>
      <c r="GE11" s="382"/>
      <c r="GF11" s="382"/>
      <c r="GG11" s="382"/>
      <c r="GH11" s="382"/>
      <c r="GI11" s="382"/>
      <c r="GJ11" s="382"/>
      <c r="GK11" s="382"/>
      <c r="GL11" s="382"/>
      <c r="GM11" s="382"/>
      <c r="GN11" s="382"/>
      <c r="GO11" s="382"/>
      <c r="GP11" s="382"/>
      <c r="GQ11" s="382"/>
      <c r="GR11" s="382"/>
      <c r="GS11" s="382"/>
      <c r="GT11" s="382"/>
      <c r="GU11" s="382"/>
      <c r="GV11" s="382"/>
      <c r="GW11" s="382"/>
      <c r="GX11" s="382"/>
      <c r="GY11" s="382"/>
      <c r="GZ11" s="382"/>
      <c r="HA11" s="382"/>
      <c r="HB11" s="382"/>
      <c r="HC11" s="382"/>
      <c r="HD11" s="382"/>
      <c r="HE11" s="382"/>
      <c r="HF11" s="382"/>
      <c r="HG11" s="382"/>
      <c r="HH11" s="382"/>
      <c r="HI11" s="382"/>
      <c r="HJ11" s="382"/>
      <c r="HK11" s="382"/>
      <c r="HL11" s="382"/>
      <c r="HM11" s="382"/>
      <c r="HN11" s="382"/>
      <c r="HO11" s="382"/>
      <c r="HP11" s="382"/>
      <c r="HQ11" s="382"/>
      <c r="HR11" s="382"/>
      <c r="HS11" s="382"/>
      <c r="HT11" s="382"/>
      <c r="HU11" s="382"/>
      <c r="HV11" s="382"/>
      <c r="HW11" s="382"/>
      <c r="HX11" s="382"/>
      <c r="HY11" s="382"/>
      <c r="HZ11" s="382"/>
      <c r="IA11" s="382"/>
      <c r="IB11" s="382"/>
      <c r="IC11" s="382"/>
      <c r="ID11" s="382"/>
      <c r="IE11" s="382"/>
      <c r="IF11" s="382"/>
      <c r="IG11" s="382"/>
      <c r="IH11" s="382"/>
      <c r="II11" s="382"/>
      <c r="IJ11" s="382"/>
      <c r="IK11" s="382"/>
      <c r="IL11" s="382"/>
      <c r="IM11" s="382"/>
      <c r="IN11" s="382"/>
      <c r="IO11" s="382"/>
      <c r="IP11" s="382"/>
      <c r="IQ11" s="382"/>
      <c r="IR11" s="382"/>
      <c r="IS11" s="382"/>
      <c r="IT11" s="382"/>
      <c r="IU11" s="382"/>
      <c r="IV11" s="382"/>
      <c r="IW11" s="382"/>
      <c r="IX11" s="382"/>
      <c r="IY11" s="382"/>
      <c r="IZ11" s="382"/>
      <c r="JA11" s="382"/>
      <c r="JB11" s="382"/>
      <c r="JC11" s="382"/>
      <c r="JD11" s="382"/>
      <c r="JE11" s="382"/>
      <c r="JF11" s="382"/>
      <c r="JG11" s="382"/>
      <c r="JH11" s="382"/>
      <c r="JI11" s="382"/>
      <c r="JJ11" s="382"/>
      <c r="JK11" s="382"/>
      <c r="JL11" s="382"/>
      <c r="JM11" s="382"/>
      <c r="JN11" s="382"/>
      <c r="JO11" s="382"/>
      <c r="JP11" s="382"/>
      <c r="JQ11" s="382"/>
      <c r="JR11" s="382"/>
      <c r="JS11" s="382"/>
      <c r="JT11" s="382"/>
      <c r="JU11" s="382"/>
      <c r="JV11" s="382"/>
      <c r="JW11" s="382"/>
      <c r="JX11" s="382"/>
      <c r="JY11" s="382"/>
      <c r="JZ11" s="382"/>
      <c r="KA11" s="382"/>
      <c r="KB11" s="382"/>
      <c r="KC11" s="382"/>
      <c r="KD11" s="382"/>
      <c r="KE11" s="382"/>
      <c r="KF11" s="382"/>
      <c r="KG11" s="382"/>
      <c r="KH11" s="382"/>
      <c r="KI11" s="382"/>
      <c r="KJ11" s="382"/>
      <c r="KK11" s="382"/>
      <c r="KL11" s="382"/>
    </row>
    <row r="12" spans="1:298" x14ac:dyDescent="0.2">
      <c r="A12" s="484" t="str">
        <f>+Presupuesto!A7</f>
        <v>1.- TRABAJOS PRELIMINARES</v>
      </c>
      <c r="B12" s="433">
        <f>+Presupuesto!G37</f>
        <v>0</v>
      </c>
      <c r="C12" s="490"/>
      <c r="D12" s="491"/>
      <c r="E12" s="491"/>
      <c r="F12" s="491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9"/>
      <c r="AQ12" s="419"/>
      <c r="AR12" s="419"/>
      <c r="AS12" s="419"/>
      <c r="AT12" s="419"/>
      <c r="AU12" s="419"/>
      <c r="AV12" s="419"/>
      <c r="AW12" s="419"/>
      <c r="AX12" s="419"/>
      <c r="AY12" s="419"/>
      <c r="AZ12" s="419"/>
      <c r="BA12" s="419"/>
      <c r="BB12" s="419"/>
      <c r="BC12" s="419"/>
      <c r="BD12" s="419"/>
      <c r="BE12" s="419"/>
      <c r="BF12" s="419"/>
      <c r="BG12" s="419"/>
      <c r="BH12" s="419"/>
      <c r="BI12" s="419"/>
      <c r="BJ12" s="419"/>
      <c r="BK12" s="432">
        <f t="shared" ref="BK12:BK30" si="0">SUM(C12:BJ12)</f>
        <v>0</v>
      </c>
      <c r="BL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382"/>
      <c r="BZ12" s="382"/>
      <c r="CA12" s="382"/>
      <c r="CB12" s="382"/>
      <c r="CC12" s="382"/>
      <c r="CD12" s="382"/>
      <c r="CE12" s="382"/>
      <c r="CF12" s="382"/>
      <c r="CG12" s="382"/>
      <c r="CH12" s="382"/>
      <c r="CI12" s="382"/>
      <c r="CJ12" s="382"/>
      <c r="CK12" s="382"/>
      <c r="CL12" s="382"/>
      <c r="CM12" s="382"/>
      <c r="CN12" s="382"/>
      <c r="CO12" s="382"/>
      <c r="CP12" s="382"/>
      <c r="CQ12" s="382"/>
      <c r="CR12" s="382"/>
      <c r="CS12" s="382"/>
      <c r="CT12" s="382"/>
      <c r="CU12" s="382"/>
      <c r="CV12" s="382"/>
      <c r="CW12" s="382"/>
      <c r="CX12" s="382"/>
      <c r="CY12" s="382"/>
      <c r="CZ12" s="382"/>
      <c r="DA12" s="382"/>
      <c r="DB12" s="382"/>
      <c r="DC12" s="382"/>
      <c r="DD12" s="382"/>
      <c r="DE12" s="382"/>
      <c r="DF12" s="382"/>
      <c r="DG12" s="382"/>
      <c r="DH12" s="382"/>
      <c r="DI12" s="382"/>
      <c r="DJ12" s="382"/>
      <c r="DK12" s="382"/>
      <c r="DL12" s="382"/>
      <c r="DM12" s="382"/>
      <c r="DN12" s="382"/>
      <c r="DO12" s="382"/>
      <c r="DP12" s="382"/>
      <c r="DQ12" s="382"/>
      <c r="DR12" s="382"/>
      <c r="DS12" s="382"/>
      <c r="DT12" s="382"/>
      <c r="DU12" s="382"/>
      <c r="DV12" s="382"/>
      <c r="DW12" s="382"/>
      <c r="DX12" s="382"/>
      <c r="DY12" s="382"/>
      <c r="DZ12" s="382"/>
      <c r="EA12" s="382"/>
      <c r="EB12" s="382"/>
      <c r="EC12" s="382"/>
      <c r="ED12" s="382"/>
      <c r="EE12" s="382"/>
      <c r="EF12" s="382"/>
      <c r="EG12" s="382"/>
      <c r="EH12" s="382"/>
      <c r="EI12" s="382"/>
      <c r="EJ12" s="382"/>
      <c r="EK12" s="382"/>
      <c r="EL12" s="382"/>
      <c r="EM12" s="382"/>
      <c r="EN12" s="382"/>
      <c r="EO12" s="382"/>
      <c r="EP12" s="382"/>
      <c r="EQ12" s="382"/>
      <c r="ER12" s="382"/>
      <c r="ES12" s="382"/>
      <c r="ET12" s="382"/>
      <c r="EU12" s="382"/>
      <c r="EV12" s="382"/>
      <c r="EW12" s="382"/>
      <c r="EX12" s="382"/>
      <c r="EY12" s="382"/>
      <c r="EZ12" s="382"/>
      <c r="FA12" s="382"/>
      <c r="FB12" s="382"/>
      <c r="FC12" s="382"/>
      <c r="FD12" s="382"/>
      <c r="FE12" s="382"/>
      <c r="FF12" s="382"/>
      <c r="FG12" s="382"/>
      <c r="FH12" s="382"/>
      <c r="FI12" s="382"/>
      <c r="FJ12" s="382"/>
      <c r="FK12" s="382"/>
      <c r="FL12" s="382"/>
      <c r="FM12" s="382"/>
      <c r="FN12" s="382"/>
      <c r="FO12" s="382"/>
      <c r="FP12" s="382"/>
      <c r="FQ12" s="382"/>
      <c r="FR12" s="382"/>
      <c r="FS12" s="382"/>
      <c r="FT12" s="382"/>
      <c r="FU12" s="382"/>
      <c r="FV12" s="382"/>
      <c r="FW12" s="382"/>
      <c r="FX12" s="382"/>
      <c r="FY12" s="382"/>
      <c r="FZ12" s="382"/>
      <c r="GA12" s="382"/>
      <c r="GB12" s="382"/>
      <c r="GC12" s="382"/>
      <c r="GD12" s="382"/>
      <c r="GE12" s="382"/>
      <c r="GF12" s="382"/>
      <c r="GG12" s="382"/>
      <c r="GH12" s="382"/>
      <c r="GI12" s="382"/>
      <c r="GJ12" s="382"/>
      <c r="GK12" s="382"/>
      <c r="GL12" s="382"/>
      <c r="GM12" s="382"/>
      <c r="GN12" s="382"/>
      <c r="GO12" s="382"/>
      <c r="GP12" s="382"/>
      <c r="GQ12" s="382"/>
      <c r="GR12" s="382"/>
      <c r="GS12" s="382"/>
      <c r="GT12" s="382"/>
      <c r="GU12" s="382"/>
      <c r="GV12" s="382"/>
      <c r="GW12" s="382"/>
      <c r="GX12" s="382"/>
      <c r="GY12" s="382"/>
      <c r="GZ12" s="382"/>
      <c r="HA12" s="382"/>
      <c r="HB12" s="382"/>
      <c r="HC12" s="382"/>
      <c r="HD12" s="382"/>
      <c r="HE12" s="382"/>
      <c r="HF12" s="382"/>
      <c r="HG12" s="382"/>
      <c r="HH12" s="382"/>
      <c r="HI12" s="382"/>
      <c r="HJ12" s="382"/>
      <c r="HK12" s="382"/>
      <c r="HL12" s="382"/>
      <c r="HM12" s="382"/>
      <c r="HN12" s="382"/>
      <c r="HO12" s="382"/>
      <c r="HP12" s="382"/>
      <c r="HQ12" s="382"/>
      <c r="HR12" s="382"/>
      <c r="HS12" s="382"/>
      <c r="HT12" s="382"/>
      <c r="HU12" s="382"/>
      <c r="HV12" s="382"/>
      <c r="HW12" s="382"/>
      <c r="HX12" s="382"/>
      <c r="HY12" s="382"/>
      <c r="HZ12" s="382"/>
      <c r="IA12" s="382"/>
      <c r="IB12" s="382"/>
      <c r="IC12" s="382"/>
      <c r="ID12" s="382"/>
      <c r="IE12" s="382"/>
      <c r="IF12" s="382"/>
      <c r="IG12" s="382"/>
      <c r="IH12" s="382"/>
      <c r="II12" s="382"/>
      <c r="IJ12" s="382"/>
      <c r="IK12" s="382"/>
      <c r="IL12" s="382"/>
      <c r="IM12" s="382"/>
      <c r="IN12" s="382"/>
      <c r="IO12" s="382"/>
      <c r="IP12" s="382"/>
      <c r="IQ12" s="382"/>
      <c r="IR12" s="382"/>
      <c r="IS12" s="382"/>
      <c r="IT12" s="382"/>
      <c r="IU12" s="382"/>
      <c r="IV12" s="382"/>
      <c r="IW12" s="382"/>
      <c r="IX12" s="382"/>
      <c r="IY12" s="382"/>
      <c r="IZ12" s="382"/>
      <c r="JA12" s="382"/>
      <c r="JB12" s="382"/>
      <c r="JC12" s="382"/>
      <c r="JD12" s="382"/>
      <c r="JE12" s="382"/>
      <c r="JF12" s="382"/>
      <c r="JG12" s="382"/>
      <c r="JH12" s="382"/>
      <c r="JI12" s="382"/>
      <c r="JJ12" s="382"/>
      <c r="JK12" s="382"/>
      <c r="JL12" s="382"/>
      <c r="JM12" s="382"/>
      <c r="JN12" s="382"/>
      <c r="JO12" s="382"/>
      <c r="JP12" s="382"/>
      <c r="JQ12" s="382"/>
      <c r="JR12" s="382"/>
      <c r="JS12" s="382"/>
      <c r="JT12" s="382"/>
      <c r="JU12" s="382"/>
      <c r="JV12" s="382"/>
      <c r="JW12" s="382"/>
      <c r="JX12" s="382"/>
      <c r="JY12" s="382"/>
      <c r="JZ12" s="382"/>
      <c r="KA12" s="382"/>
      <c r="KB12" s="382"/>
      <c r="KC12" s="382"/>
      <c r="KD12" s="382"/>
      <c r="KE12" s="382"/>
      <c r="KF12" s="382"/>
      <c r="KG12" s="382"/>
      <c r="KH12" s="382"/>
      <c r="KI12" s="382"/>
      <c r="KJ12" s="382"/>
      <c r="KK12" s="382"/>
      <c r="KL12" s="382"/>
    </row>
    <row r="13" spans="1:298" x14ac:dyDescent="0.2">
      <c r="A13" s="484" t="str">
        <f>+Presupuesto!A38</f>
        <v>2.- ESTRUCTURA</v>
      </c>
      <c r="B13" s="433">
        <f>+Presupuesto!G69</f>
        <v>0</v>
      </c>
      <c r="C13" s="492"/>
      <c r="D13" s="393"/>
      <c r="E13" s="393"/>
      <c r="F13" s="393"/>
      <c r="G13" s="393"/>
      <c r="H13" s="393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433">
        <f t="shared" si="0"/>
        <v>0</v>
      </c>
      <c r="BL13" s="382"/>
      <c r="BN13" s="382"/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2"/>
      <c r="DK13" s="382"/>
      <c r="DL13" s="382"/>
      <c r="DM13" s="382"/>
      <c r="DN13" s="382"/>
      <c r="DO13" s="382"/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382"/>
      <c r="EB13" s="382"/>
      <c r="EC13" s="382"/>
      <c r="ED13" s="382"/>
      <c r="EE13" s="382"/>
      <c r="EF13" s="382"/>
      <c r="EG13" s="382"/>
      <c r="EH13" s="382"/>
      <c r="EI13" s="382"/>
      <c r="EJ13" s="382"/>
      <c r="EK13" s="382"/>
      <c r="EL13" s="382"/>
      <c r="EM13" s="382"/>
      <c r="EN13" s="382"/>
      <c r="EO13" s="382"/>
      <c r="EP13" s="382"/>
      <c r="EQ13" s="382"/>
      <c r="ER13" s="382"/>
      <c r="ES13" s="382"/>
      <c r="ET13" s="382"/>
      <c r="EU13" s="382"/>
      <c r="EV13" s="382"/>
      <c r="EW13" s="382"/>
      <c r="EX13" s="382"/>
      <c r="EY13" s="382"/>
      <c r="EZ13" s="382"/>
      <c r="FA13" s="382"/>
      <c r="FB13" s="382"/>
      <c r="FC13" s="382"/>
      <c r="FD13" s="382"/>
      <c r="FE13" s="382"/>
      <c r="FF13" s="382"/>
      <c r="FG13" s="382"/>
      <c r="FH13" s="382"/>
      <c r="FI13" s="382"/>
      <c r="FJ13" s="382"/>
      <c r="FK13" s="382"/>
      <c r="FL13" s="382"/>
      <c r="FM13" s="382"/>
      <c r="FN13" s="382"/>
      <c r="FO13" s="382"/>
      <c r="FP13" s="382"/>
      <c r="FQ13" s="382"/>
      <c r="FR13" s="382"/>
      <c r="FS13" s="382"/>
      <c r="FT13" s="382"/>
      <c r="FU13" s="382"/>
      <c r="FV13" s="382"/>
      <c r="FW13" s="382"/>
      <c r="FX13" s="382"/>
      <c r="FY13" s="382"/>
      <c r="FZ13" s="382"/>
      <c r="GA13" s="382"/>
      <c r="GB13" s="382"/>
      <c r="GC13" s="382"/>
      <c r="GD13" s="382"/>
      <c r="GE13" s="382"/>
      <c r="GF13" s="382"/>
      <c r="GG13" s="382"/>
      <c r="GH13" s="382"/>
      <c r="GI13" s="382"/>
      <c r="GJ13" s="382"/>
      <c r="GK13" s="382"/>
      <c r="GL13" s="382"/>
      <c r="GM13" s="382"/>
      <c r="GN13" s="382"/>
      <c r="GO13" s="382"/>
      <c r="GP13" s="382"/>
      <c r="GQ13" s="382"/>
      <c r="GR13" s="382"/>
      <c r="GS13" s="382"/>
      <c r="GT13" s="382"/>
      <c r="GU13" s="382"/>
      <c r="GV13" s="382"/>
      <c r="GW13" s="382"/>
      <c r="GX13" s="382"/>
      <c r="GY13" s="382"/>
      <c r="GZ13" s="382"/>
      <c r="HA13" s="382"/>
      <c r="HB13" s="382"/>
      <c r="HC13" s="382"/>
      <c r="HD13" s="382"/>
      <c r="HE13" s="382"/>
      <c r="HF13" s="382"/>
      <c r="HG13" s="382"/>
      <c r="HH13" s="382"/>
      <c r="HI13" s="382"/>
      <c r="HJ13" s="382"/>
      <c r="HK13" s="382"/>
      <c r="HL13" s="382"/>
      <c r="HM13" s="382"/>
      <c r="HN13" s="382"/>
      <c r="HO13" s="382"/>
      <c r="HP13" s="382"/>
      <c r="HQ13" s="382"/>
      <c r="HR13" s="382"/>
      <c r="HS13" s="382"/>
      <c r="HT13" s="382"/>
      <c r="HU13" s="382"/>
      <c r="HV13" s="382"/>
      <c r="HW13" s="382"/>
      <c r="HX13" s="382"/>
      <c r="HY13" s="382"/>
      <c r="HZ13" s="382"/>
      <c r="IA13" s="382"/>
      <c r="IB13" s="382"/>
      <c r="IC13" s="382"/>
      <c r="ID13" s="382"/>
      <c r="IE13" s="382"/>
      <c r="IF13" s="382"/>
      <c r="IG13" s="382"/>
      <c r="IH13" s="382"/>
      <c r="II13" s="382"/>
      <c r="IJ13" s="382"/>
      <c r="IK13" s="382"/>
      <c r="IL13" s="382"/>
      <c r="IM13" s="382"/>
      <c r="IN13" s="382"/>
      <c r="IO13" s="382"/>
      <c r="IP13" s="382"/>
      <c r="IQ13" s="382"/>
      <c r="IR13" s="382"/>
      <c r="IS13" s="382"/>
      <c r="IT13" s="382"/>
      <c r="IU13" s="382"/>
      <c r="IV13" s="382"/>
      <c r="IW13" s="382"/>
      <c r="IX13" s="382"/>
      <c r="IY13" s="382"/>
      <c r="IZ13" s="382"/>
      <c r="JA13" s="382"/>
      <c r="JB13" s="382"/>
      <c r="JC13" s="382"/>
      <c r="JD13" s="382"/>
      <c r="JE13" s="382"/>
      <c r="JF13" s="382"/>
      <c r="JG13" s="382"/>
      <c r="JH13" s="382"/>
      <c r="JI13" s="382"/>
      <c r="JJ13" s="382"/>
      <c r="JK13" s="382"/>
      <c r="JL13" s="382"/>
      <c r="JM13" s="382"/>
      <c r="JN13" s="382"/>
      <c r="JO13" s="382"/>
      <c r="JP13" s="382"/>
      <c r="JQ13" s="382"/>
      <c r="JR13" s="382"/>
      <c r="JS13" s="382"/>
      <c r="JT13" s="382"/>
      <c r="JU13" s="382"/>
      <c r="JV13" s="382"/>
      <c r="JW13" s="382"/>
      <c r="JX13" s="382"/>
      <c r="JY13" s="382"/>
      <c r="JZ13" s="382"/>
      <c r="KA13" s="382"/>
      <c r="KB13" s="382"/>
      <c r="KC13" s="382"/>
      <c r="KD13" s="382"/>
      <c r="KE13" s="382"/>
      <c r="KF13" s="382"/>
      <c r="KG13" s="382"/>
      <c r="KH13" s="382"/>
      <c r="KI13" s="382"/>
      <c r="KJ13" s="382"/>
      <c r="KK13" s="382"/>
      <c r="KL13" s="382"/>
    </row>
    <row r="14" spans="1:298" x14ac:dyDescent="0.2">
      <c r="A14" s="484" t="str">
        <f>+Presupuesto!A70</f>
        <v>3.- PISOS</v>
      </c>
      <c r="B14" s="433">
        <f>+Presupuesto!G101</f>
        <v>0</v>
      </c>
      <c r="C14" s="492"/>
      <c r="D14" s="395"/>
      <c r="E14" s="395"/>
      <c r="F14" s="395"/>
      <c r="G14" s="395"/>
      <c r="H14" s="395"/>
      <c r="I14" s="395"/>
      <c r="J14" s="395"/>
      <c r="K14" s="395"/>
      <c r="L14" s="395"/>
      <c r="M14" s="470"/>
      <c r="N14" s="470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433">
        <f t="shared" si="0"/>
        <v>0</v>
      </c>
      <c r="BL14" s="382"/>
      <c r="BN14" s="382"/>
      <c r="BO14" s="382"/>
      <c r="BP14" s="382"/>
      <c r="BQ14" s="382"/>
      <c r="BR14" s="382"/>
      <c r="BS14" s="382"/>
      <c r="BT14" s="382"/>
      <c r="BU14" s="382"/>
      <c r="BV14" s="382"/>
      <c r="BW14" s="382"/>
      <c r="BX14" s="382"/>
      <c r="BY14" s="382"/>
      <c r="BZ14" s="382"/>
      <c r="CA14" s="382"/>
      <c r="CB14" s="382"/>
      <c r="CC14" s="382"/>
      <c r="CD14" s="382"/>
      <c r="CE14" s="382"/>
      <c r="CF14" s="382"/>
      <c r="CG14" s="382"/>
      <c r="CH14" s="382"/>
      <c r="CI14" s="382"/>
      <c r="CJ14" s="382"/>
      <c r="CK14" s="382"/>
      <c r="CL14" s="382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2"/>
      <c r="DI14" s="382"/>
      <c r="DJ14" s="382"/>
      <c r="DK14" s="382"/>
      <c r="DL14" s="382"/>
      <c r="DM14" s="382"/>
      <c r="DN14" s="382"/>
      <c r="DO14" s="382"/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382"/>
      <c r="EB14" s="382"/>
      <c r="EC14" s="382"/>
      <c r="ED14" s="382"/>
      <c r="EE14" s="382"/>
      <c r="EF14" s="382"/>
      <c r="EG14" s="382"/>
      <c r="EH14" s="382"/>
      <c r="EI14" s="382"/>
      <c r="EJ14" s="382"/>
      <c r="EK14" s="382"/>
      <c r="EL14" s="382"/>
      <c r="EM14" s="382"/>
      <c r="EN14" s="382"/>
      <c r="EO14" s="382"/>
      <c r="EP14" s="382"/>
      <c r="EQ14" s="382"/>
      <c r="ER14" s="382"/>
      <c r="ES14" s="382"/>
      <c r="ET14" s="382"/>
      <c r="EU14" s="382"/>
      <c r="EV14" s="382"/>
      <c r="EW14" s="382"/>
      <c r="EX14" s="382"/>
      <c r="EY14" s="382"/>
      <c r="EZ14" s="382"/>
      <c r="FA14" s="382"/>
      <c r="FB14" s="382"/>
      <c r="FC14" s="382"/>
      <c r="FD14" s="382"/>
      <c r="FE14" s="382"/>
      <c r="FF14" s="382"/>
      <c r="FG14" s="382"/>
      <c r="FH14" s="382"/>
      <c r="FI14" s="382"/>
      <c r="FJ14" s="382"/>
      <c r="FK14" s="382"/>
      <c r="FL14" s="382"/>
      <c r="FM14" s="382"/>
      <c r="FN14" s="382"/>
      <c r="FO14" s="382"/>
      <c r="FP14" s="382"/>
      <c r="FQ14" s="382"/>
      <c r="FR14" s="382"/>
      <c r="FS14" s="382"/>
      <c r="FT14" s="382"/>
      <c r="FU14" s="382"/>
      <c r="FV14" s="382"/>
      <c r="FW14" s="382"/>
      <c r="FX14" s="382"/>
      <c r="FY14" s="382"/>
      <c r="FZ14" s="382"/>
      <c r="GA14" s="382"/>
      <c r="GB14" s="382"/>
      <c r="GC14" s="382"/>
      <c r="GD14" s="382"/>
      <c r="GE14" s="382"/>
      <c r="GF14" s="382"/>
      <c r="GG14" s="382"/>
      <c r="GH14" s="382"/>
      <c r="GI14" s="382"/>
      <c r="GJ14" s="382"/>
      <c r="GK14" s="382"/>
      <c r="GL14" s="382"/>
      <c r="GM14" s="382"/>
      <c r="GN14" s="382"/>
      <c r="GO14" s="382"/>
      <c r="GP14" s="382"/>
      <c r="GQ14" s="382"/>
      <c r="GR14" s="382"/>
      <c r="GS14" s="382"/>
      <c r="GT14" s="382"/>
      <c r="GU14" s="382"/>
      <c r="GV14" s="382"/>
      <c r="GW14" s="382"/>
      <c r="GX14" s="382"/>
      <c r="GY14" s="382"/>
      <c r="GZ14" s="382"/>
      <c r="HA14" s="382"/>
      <c r="HB14" s="382"/>
      <c r="HC14" s="382"/>
      <c r="HD14" s="382"/>
      <c r="HE14" s="382"/>
      <c r="HF14" s="382"/>
      <c r="HG14" s="382"/>
      <c r="HH14" s="382"/>
      <c r="HI14" s="382"/>
      <c r="HJ14" s="382"/>
      <c r="HK14" s="382"/>
      <c r="HL14" s="382"/>
      <c r="HM14" s="382"/>
      <c r="HN14" s="382"/>
      <c r="HO14" s="382"/>
      <c r="HP14" s="382"/>
      <c r="HQ14" s="382"/>
      <c r="HR14" s="382"/>
      <c r="HS14" s="382"/>
      <c r="HT14" s="382"/>
      <c r="HU14" s="382"/>
      <c r="HV14" s="382"/>
      <c r="HW14" s="382"/>
      <c r="HX14" s="382"/>
      <c r="HY14" s="382"/>
      <c r="HZ14" s="382"/>
      <c r="IA14" s="382"/>
      <c r="IB14" s="382"/>
      <c r="IC14" s="382"/>
      <c r="ID14" s="382"/>
      <c r="IE14" s="382"/>
      <c r="IF14" s="382"/>
      <c r="IG14" s="382"/>
      <c r="IH14" s="382"/>
      <c r="II14" s="382"/>
      <c r="IJ14" s="382"/>
      <c r="IK14" s="382"/>
      <c r="IL14" s="382"/>
      <c r="IM14" s="382"/>
      <c r="IN14" s="382"/>
      <c r="IO14" s="382"/>
      <c r="IP14" s="382"/>
      <c r="IQ14" s="382"/>
      <c r="IR14" s="382"/>
      <c r="IS14" s="382"/>
      <c r="IT14" s="382"/>
      <c r="IU14" s="382"/>
      <c r="IV14" s="382"/>
      <c r="IW14" s="382"/>
      <c r="IX14" s="382"/>
      <c r="IY14" s="382"/>
      <c r="IZ14" s="382"/>
      <c r="JA14" s="382"/>
      <c r="JB14" s="382"/>
      <c r="JC14" s="382"/>
      <c r="JD14" s="382"/>
      <c r="JE14" s="382"/>
      <c r="JF14" s="382"/>
      <c r="JG14" s="382"/>
      <c r="JH14" s="382"/>
      <c r="JI14" s="382"/>
      <c r="JJ14" s="382"/>
      <c r="JK14" s="382"/>
      <c r="JL14" s="382"/>
      <c r="JM14" s="382"/>
      <c r="JN14" s="382"/>
      <c r="JO14" s="382"/>
      <c r="JP14" s="382"/>
      <c r="JQ14" s="382"/>
      <c r="JR14" s="382"/>
      <c r="JS14" s="382"/>
      <c r="JT14" s="382"/>
      <c r="JU14" s="382"/>
      <c r="JV14" s="382"/>
      <c r="JW14" s="382"/>
      <c r="JX14" s="382"/>
      <c r="JY14" s="382"/>
      <c r="JZ14" s="382"/>
      <c r="KA14" s="382"/>
      <c r="KB14" s="382"/>
      <c r="KC14" s="382"/>
      <c r="KD14" s="382"/>
      <c r="KE14" s="382"/>
      <c r="KF14" s="382"/>
      <c r="KG14" s="382"/>
      <c r="KH14" s="382"/>
      <c r="KI14" s="382"/>
      <c r="KJ14" s="382"/>
      <c r="KK14" s="382"/>
      <c r="KL14" s="382"/>
    </row>
    <row r="15" spans="1:298" x14ac:dyDescent="0.2">
      <c r="A15" s="484" t="str">
        <f>+Presupuesto!A102</f>
        <v>4.- PAREDES</v>
      </c>
      <c r="B15" s="433">
        <f>Presupuesto!G133</f>
        <v>0</v>
      </c>
      <c r="C15" s="492"/>
      <c r="D15" s="395"/>
      <c r="E15" s="470"/>
      <c r="F15" s="470"/>
      <c r="G15" s="470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433">
        <f t="shared" si="0"/>
        <v>0</v>
      </c>
      <c r="BL15" s="382"/>
      <c r="BN15" s="382"/>
      <c r="BO15" s="382"/>
      <c r="BP15" s="382"/>
      <c r="BQ15" s="382"/>
      <c r="BR15" s="382"/>
      <c r="BS15" s="382"/>
      <c r="BT15" s="382"/>
      <c r="BU15" s="382"/>
      <c r="BV15" s="382"/>
      <c r="BW15" s="382"/>
      <c r="BX15" s="382"/>
      <c r="BY15" s="382"/>
      <c r="BZ15" s="382"/>
      <c r="CA15" s="382"/>
      <c r="CB15" s="382"/>
      <c r="CC15" s="382"/>
      <c r="CD15" s="382"/>
      <c r="CE15" s="382"/>
      <c r="CF15" s="382"/>
      <c r="CG15" s="382"/>
      <c r="CH15" s="382"/>
      <c r="CI15" s="382"/>
      <c r="CJ15" s="382"/>
      <c r="CK15" s="382"/>
      <c r="CL15" s="382"/>
      <c r="CM15" s="382"/>
      <c r="CN15" s="382"/>
      <c r="CO15" s="382"/>
      <c r="CP15" s="382"/>
      <c r="CQ15" s="382"/>
      <c r="CR15" s="382"/>
      <c r="CS15" s="382"/>
      <c r="CT15" s="382"/>
      <c r="CU15" s="382"/>
      <c r="CV15" s="382"/>
      <c r="CW15" s="382"/>
      <c r="CX15" s="382"/>
      <c r="CY15" s="382"/>
      <c r="CZ15" s="382"/>
      <c r="DA15" s="382"/>
      <c r="DB15" s="382"/>
      <c r="DC15" s="382"/>
      <c r="DD15" s="382"/>
      <c r="DE15" s="382"/>
      <c r="DF15" s="382"/>
      <c r="DG15" s="382"/>
      <c r="DH15" s="382"/>
      <c r="DI15" s="382"/>
      <c r="DJ15" s="382"/>
      <c r="DK15" s="382"/>
      <c r="DL15" s="382"/>
      <c r="DM15" s="382"/>
      <c r="DN15" s="382"/>
      <c r="DO15" s="382"/>
      <c r="DP15" s="382"/>
      <c r="DQ15" s="382"/>
      <c r="DR15" s="382"/>
      <c r="DS15" s="382"/>
      <c r="DT15" s="382"/>
      <c r="DU15" s="382"/>
      <c r="DV15" s="382"/>
      <c r="DW15" s="382"/>
      <c r="DX15" s="382"/>
      <c r="DY15" s="382"/>
      <c r="DZ15" s="382"/>
      <c r="EA15" s="382"/>
      <c r="EB15" s="382"/>
      <c r="EC15" s="382"/>
      <c r="ED15" s="382"/>
      <c r="EE15" s="382"/>
      <c r="EF15" s="382"/>
      <c r="EG15" s="382"/>
      <c r="EH15" s="382"/>
      <c r="EI15" s="382"/>
      <c r="EJ15" s="382"/>
      <c r="EK15" s="382"/>
      <c r="EL15" s="382"/>
      <c r="EM15" s="382"/>
      <c r="EN15" s="382"/>
      <c r="EO15" s="382"/>
      <c r="EP15" s="382"/>
      <c r="EQ15" s="382"/>
      <c r="ER15" s="382"/>
      <c r="ES15" s="382"/>
      <c r="ET15" s="382"/>
      <c r="EU15" s="382"/>
      <c r="EV15" s="382"/>
      <c r="EW15" s="382"/>
      <c r="EX15" s="382"/>
      <c r="EY15" s="382"/>
      <c r="EZ15" s="382"/>
      <c r="FA15" s="382"/>
      <c r="FB15" s="382"/>
      <c r="FC15" s="382"/>
      <c r="FD15" s="382"/>
      <c r="FE15" s="382"/>
      <c r="FF15" s="382"/>
      <c r="FG15" s="382"/>
      <c r="FH15" s="382"/>
      <c r="FI15" s="382"/>
      <c r="FJ15" s="382"/>
      <c r="FK15" s="382"/>
      <c r="FL15" s="382"/>
      <c r="FM15" s="382"/>
      <c r="FN15" s="382"/>
      <c r="FO15" s="382"/>
      <c r="FP15" s="382"/>
      <c r="FQ15" s="382"/>
      <c r="FR15" s="382"/>
      <c r="FS15" s="382"/>
      <c r="FT15" s="382"/>
      <c r="FU15" s="382"/>
      <c r="FV15" s="382"/>
      <c r="FW15" s="382"/>
      <c r="FX15" s="382"/>
      <c r="FY15" s="382"/>
      <c r="FZ15" s="382"/>
      <c r="GA15" s="382"/>
      <c r="GB15" s="382"/>
      <c r="GC15" s="382"/>
      <c r="GD15" s="382"/>
      <c r="GE15" s="382"/>
      <c r="GF15" s="382"/>
      <c r="GG15" s="382"/>
      <c r="GH15" s="382"/>
      <c r="GI15" s="382"/>
      <c r="GJ15" s="382"/>
      <c r="GK15" s="382"/>
      <c r="GL15" s="382"/>
      <c r="GM15" s="382"/>
      <c r="GN15" s="382"/>
      <c r="GO15" s="382"/>
      <c r="GP15" s="382"/>
      <c r="GQ15" s="382"/>
      <c r="GR15" s="382"/>
      <c r="GS15" s="382"/>
      <c r="GT15" s="382"/>
      <c r="GU15" s="382"/>
      <c r="GV15" s="382"/>
      <c r="GW15" s="382"/>
      <c r="GX15" s="382"/>
      <c r="GY15" s="382"/>
      <c r="GZ15" s="382"/>
      <c r="HA15" s="382"/>
      <c r="HB15" s="382"/>
      <c r="HC15" s="382"/>
      <c r="HD15" s="382"/>
      <c r="HE15" s="382"/>
      <c r="HF15" s="382"/>
      <c r="HG15" s="382"/>
      <c r="HH15" s="382"/>
      <c r="HI15" s="382"/>
      <c r="HJ15" s="382"/>
      <c r="HK15" s="382"/>
      <c r="HL15" s="382"/>
      <c r="HM15" s="382"/>
      <c r="HN15" s="382"/>
      <c r="HO15" s="382"/>
      <c r="HP15" s="382"/>
      <c r="HQ15" s="382"/>
      <c r="HR15" s="382"/>
      <c r="HS15" s="382"/>
      <c r="HT15" s="382"/>
      <c r="HU15" s="382"/>
      <c r="HV15" s="382"/>
      <c r="HW15" s="382"/>
      <c r="HX15" s="382"/>
      <c r="HY15" s="382"/>
      <c r="HZ15" s="382"/>
      <c r="IA15" s="382"/>
      <c r="IB15" s="382"/>
      <c r="IC15" s="382"/>
      <c r="ID15" s="382"/>
      <c r="IE15" s="382"/>
      <c r="IF15" s="382"/>
      <c r="IG15" s="382"/>
      <c r="IH15" s="382"/>
      <c r="II15" s="382"/>
      <c r="IJ15" s="382"/>
      <c r="IK15" s="382"/>
      <c r="IL15" s="382"/>
      <c r="IM15" s="382"/>
      <c r="IN15" s="382"/>
      <c r="IO15" s="382"/>
      <c r="IP15" s="382"/>
      <c r="IQ15" s="382"/>
      <c r="IR15" s="382"/>
      <c r="IS15" s="382"/>
      <c r="IT15" s="382"/>
      <c r="IU15" s="382"/>
      <c r="IV15" s="382"/>
      <c r="IW15" s="382"/>
      <c r="IX15" s="382"/>
      <c r="IY15" s="382"/>
      <c r="IZ15" s="382"/>
      <c r="JA15" s="382"/>
      <c r="JB15" s="382"/>
      <c r="JC15" s="382"/>
      <c r="JD15" s="382"/>
      <c r="JE15" s="382"/>
      <c r="JF15" s="382"/>
      <c r="JG15" s="382"/>
      <c r="JH15" s="382"/>
      <c r="JI15" s="382"/>
      <c r="JJ15" s="382"/>
      <c r="JK15" s="382"/>
      <c r="JL15" s="382"/>
      <c r="JM15" s="382"/>
      <c r="JN15" s="382"/>
      <c r="JO15" s="382"/>
      <c r="JP15" s="382"/>
      <c r="JQ15" s="382"/>
      <c r="JR15" s="382"/>
      <c r="JS15" s="382"/>
      <c r="JT15" s="382"/>
      <c r="JU15" s="382"/>
      <c r="JV15" s="382"/>
      <c r="JW15" s="382"/>
      <c r="JX15" s="382"/>
      <c r="JY15" s="382"/>
      <c r="JZ15" s="382"/>
      <c r="KA15" s="382"/>
      <c r="KB15" s="382"/>
      <c r="KC15" s="382"/>
      <c r="KD15" s="382"/>
      <c r="KE15" s="382"/>
      <c r="KF15" s="382"/>
      <c r="KG15" s="382"/>
      <c r="KH15" s="382"/>
      <c r="KI15" s="382"/>
      <c r="KJ15" s="382"/>
      <c r="KK15" s="382"/>
      <c r="KL15" s="382"/>
    </row>
    <row r="16" spans="1:298" x14ac:dyDescent="0.2">
      <c r="A16" s="484" t="str">
        <f>+Presupuesto!A134</f>
        <v>5.- ENLUCIDOS</v>
      </c>
      <c r="B16" s="433">
        <f>Presupuesto!G165</f>
        <v>0</v>
      </c>
      <c r="C16" s="492"/>
      <c r="D16" s="395"/>
      <c r="E16" s="395"/>
      <c r="F16" s="395"/>
      <c r="G16" s="395"/>
      <c r="H16" s="395"/>
      <c r="I16" s="395"/>
      <c r="J16" s="395"/>
      <c r="K16" s="395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393"/>
      <c r="BG16" s="393"/>
      <c r="BH16" s="393"/>
      <c r="BI16" s="393"/>
      <c r="BJ16" s="393"/>
      <c r="BK16" s="433">
        <f t="shared" si="0"/>
        <v>0</v>
      </c>
      <c r="BL16" s="382"/>
      <c r="BN16" s="382"/>
      <c r="BO16" s="382"/>
      <c r="BP16" s="382"/>
      <c r="BQ16" s="382"/>
      <c r="BR16" s="382"/>
      <c r="BS16" s="382"/>
      <c r="BT16" s="382"/>
      <c r="BU16" s="382"/>
      <c r="BV16" s="382"/>
      <c r="BW16" s="382"/>
      <c r="BX16" s="382"/>
      <c r="BY16" s="382"/>
      <c r="BZ16" s="382"/>
      <c r="CA16" s="382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82"/>
      <c r="CT16" s="382"/>
      <c r="CU16" s="382"/>
      <c r="CV16" s="382"/>
      <c r="CW16" s="382"/>
      <c r="CX16" s="382"/>
      <c r="CY16" s="382"/>
      <c r="CZ16" s="382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2"/>
      <c r="EI16" s="382"/>
      <c r="EJ16" s="382"/>
      <c r="EK16" s="382"/>
      <c r="EL16" s="382"/>
      <c r="EM16" s="382"/>
      <c r="EN16" s="382"/>
      <c r="EO16" s="382"/>
      <c r="EP16" s="382"/>
      <c r="EQ16" s="382"/>
      <c r="ER16" s="382"/>
      <c r="ES16" s="382"/>
      <c r="ET16" s="382"/>
      <c r="EU16" s="382"/>
      <c r="EV16" s="382"/>
      <c r="EW16" s="382"/>
      <c r="EX16" s="382"/>
      <c r="EY16" s="382"/>
      <c r="EZ16" s="382"/>
      <c r="FA16" s="382"/>
      <c r="FB16" s="382"/>
      <c r="FC16" s="382"/>
      <c r="FD16" s="382"/>
      <c r="FE16" s="382"/>
      <c r="FF16" s="382"/>
      <c r="FG16" s="382"/>
      <c r="FH16" s="382"/>
      <c r="FI16" s="382"/>
      <c r="FJ16" s="382"/>
      <c r="FK16" s="382"/>
      <c r="FL16" s="382"/>
      <c r="FM16" s="382"/>
      <c r="FN16" s="382"/>
      <c r="FO16" s="382"/>
      <c r="FP16" s="382"/>
      <c r="FQ16" s="382"/>
      <c r="FR16" s="382"/>
      <c r="FS16" s="382"/>
      <c r="FT16" s="382"/>
      <c r="FU16" s="382"/>
      <c r="FV16" s="382"/>
      <c r="FW16" s="382"/>
      <c r="FX16" s="382"/>
      <c r="FY16" s="382"/>
      <c r="FZ16" s="382"/>
      <c r="GA16" s="382"/>
      <c r="GB16" s="382"/>
      <c r="GC16" s="382"/>
      <c r="GD16" s="382"/>
      <c r="GE16" s="382"/>
      <c r="GF16" s="382"/>
      <c r="GG16" s="382"/>
      <c r="GH16" s="382"/>
      <c r="GI16" s="382"/>
      <c r="GJ16" s="382"/>
      <c r="GK16" s="382"/>
      <c r="GL16" s="382"/>
      <c r="GM16" s="382"/>
      <c r="GN16" s="382"/>
      <c r="GO16" s="382"/>
      <c r="GP16" s="382"/>
      <c r="GQ16" s="382"/>
      <c r="GR16" s="382"/>
      <c r="GS16" s="382"/>
      <c r="GT16" s="382"/>
      <c r="GU16" s="382"/>
      <c r="GV16" s="382"/>
      <c r="GW16" s="382"/>
      <c r="GX16" s="382"/>
      <c r="GY16" s="382"/>
      <c r="GZ16" s="382"/>
      <c r="HA16" s="382"/>
      <c r="HB16" s="382"/>
      <c r="HC16" s="382"/>
      <c r="HD16" s="382"/>
      <c r="HE16" s="382"/>
      <c r="HF16" s="382"/>
      <c r="HG16" s="382"/>
      <c r="HH16" s="382"/>
      <c r="HI16" s="382"/>
      <c r="HJ16" s="382"/>
      <c r="HK16" s="382"/>
      <c r="HL16" s="382"/>
      <c r="HM16" s="382"/>
      <c r="HN16" s="382"/>
      <c r="HO16" s="382"/>
      <c r="HP16" s="382"/>
      <c r="HQ16" s="382"/>
      <c r="HR16" s="382"/>
      <c r="HS16" s="382"/>
      <c r="HT16" s="382"/>
      <c r="HU16" s="382"/>
      <c r="HV16" s="382"/>
      <c r="HW16" s="382"/>
      <c r="HX16" s="382"/>
      <c r="HY16" s="382"/>
      <c r="HZ16" s="382"/>
      <c r="IA16" s="382"/>
      <c r="IB16" s="382"/>
      <c r="IC16" s="382"/>
      <c r="ID16" s="382"/>
      <c r="IE16" s="382"/>
      <c r="IF16" s="382"/>
      <c r="IG16" s="382"/>
      <c r="IH16" s="382"/>
      <c r="II16" s="382"/>
      <c r="IJ16" s="382"/>
      <c r="IK16" s="382"/>
      <c r="IL16" s="382"/>
      <c r="IM16" s="382"/>
      <c r="IN16" s="382"/>
      <c r="IO16" s="382"/>
      <c r="IP16" s="382"/>
      <c r="IQ16" s="382"/>
      <c r="IR16" s="382"/>
      <c r="IS16" s="382"/>
      <c r="IT16" s="382"/>
      <c r="IU16" s="382"/>
      <c r="IV16" s="382"/>
      <c r="IW16" s="382"/>
      <c r="IX16" s="382"/>
      <c r="IY16" s="382"/>
      <c r="IZ16" s="382"/>
      <c r="JA16" s="382"/>
      <c r="JB16" s="382"/>
      <c r="JC16" s="382"/>
      <c r="JD16" s="382"/>
      <c r="JE16" s="382"/>
      <c r="JF16" s="382"/>
      <c r="JG16" s="382"/>
      <c r="JH16" s="382"/>
      <c r="JI16" s="382"/>
      <c r="JJ16" s="382"/>
      <c r="JK16" s="382"/>
      <c r="JL16" s="382"/>
      <c r="JM16" s="382"/>
      <c r="JN16" s="382"/>
      <c r="JO16" s="382"/>
      <c r="JP16" s="382"/>
      <c r="JQ16" s="382"/>
      <c r="JR16" s="382"/>
      <c r="JS16" s="382"/>
      <c r="JT16" s="382"/>
      <c r="JU16" s="382"/>
      <c r="JV16" s="382"/>
      <c r="JW16" s="382"/>
      <c r="JX16" s="382"/>
      <c r="JY16" s="382"/>
      <c r="JZ16" s="382"/>
      <c r="KA16" s="382"/>
      <c r="KB16" s="382"/>
      <c r="KC16" s="382"/>
      <c r="KD16" s="382"/>
      <c r="KE16" s="382"/>
      <c r="KF16" s="382"/>
      <c r="KG16" s="382"/>
      <c r="KH16" s="382"/>
      <c r="KI16" s="382"/>
      <c r="KJ16" s="382"/>
      <c r="KK16" s="382"/>
      <c r="KL16" s="382"/>
    </row>
    <row r="17" spans="1:298" x14ac:dyDescent="0.2">
      <c r="A17" s="484" t="str">
        <f>+Presupuesto!A166</f>
        <v>6.- INSTALACIONES SANITARIAS</v>
      </c>
      <c r="B17" s="433">
        <f>+Presupuesto!G197</f>
        <v>0</v>
      </c>
      <c r="C17" s="492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433">
        <f t="shared" si="0"/>
        <v>0</v>
      </c>
      <c r="BL17" s="382"/>
      <c r="BN17" s="382"/>
      <c r="BO17" s="382"/>
      <c r="BP17" s="382"/>
      <c r="BQ17" s="382"/>
      <c r="BR17" s="382"/>
      <c r="BS17" s="382"/>
      <c r="BT17" s="382"/>
      <c r="BU17" s="382"/>
      <c r="BV17" s="382"/>
      <c r="BW17" s="382"/>
      <c r="BX17" s="382"/>
      <c r="BY17" s="382"/>
      <c r="BZ17" s="382"/>
      <c r="CA17" s="382"/>
      <c r="CB17" s="382"/>
      <c r="CC17" s="382"/>
      <c r="CD17" s="382"/>
      <c r="CE17" s="382"/>
      <c r="CF17" s="382"/>
      <c r="CG17" s="382"/>
      <c r="CH17" s="382"/>
      <c r="CI17" s="382"/>
      <c r="CJ17" s="382"/>
      <c r="CK17" s="382"/>
      <c r="CL17" s="382"/>
      <c r="CM17" s="382"/>
      <c r="CN17" s="382"/>
      <c r="CO17" s="382"/>
      <c r="CP17" s="382"/>
      <c r="CQ17" s="382"/>
      <c r="CR17" s="382"/>
      <c r="CS17" s="382"/>
      <c r="CT17" s="382"/>
      <c r="CU17" s="382"/>
      <c r="CV17" s="382"/>
      <c r="CW17" s="382"/>
      <c r="CX17" s="382"/>
      <c r="CY17" s="382"/>
      <c r="CZ17" s="382"/>
      <c r="DA17" s="382"/>
      <c r="DB17" s="382"/>
      <c r="DC17" s="382"/>
      <c r="DD17" s="382"/>
      <c r="DE17" s="382"/>
      <c r="DF17" s="382"/>
      <c r="DG17" s="382"/>
      <c r="DH17" s="382"/>
      <c r="DI17" s="382"/>
      <c r="DJ17" s="382"/>
      <c r="DK17" s="382"/>
      <c r="DL17" s="382"/>
      <c r="DM17" s="382"/>
      <c r="DN17" s="382"/>
      <c r="DO17" s="382"/>
      <c r="DP17" s="382"/>
      <c r="DQ17" s="382"/>
      <c r="DR17" s="382"/>
      <c r="DS17" s="382"/>
      <c r="DT17" s="382"/>
      <c r="DU17" s="382"/>
      <c r="DV17" s="382"/>
      <c r="DW17" s="382"/>
      <c r="DX17" s="382"/>
      <c r="DY17" s="382"/>
      <c r="DZ17" s="382"/>
      <c r="EA17" s="382"/>
      <c r="EB17" s="382"/>
      <c r="EC17" s="382"/>
      <c r="ED17" s="382"/>
      <c r="EE17" s="382"/>
      <c r="EF17" s="382"/>
      <c r="EG17" s="382"/>
      <c r="EH17" s="382"/>
      <c r="EI17" s="382"/>
      <c r="EJ17" s="382"/>
      <c r="EK17" s="382"/>
      <c r="EL17" s="382"/>
      <c r="EM17" s="382"/>
      <c r="EN17" s="382"/>
      <c r="EO17" s="382"/>
      <c r="EP17" s="382"/>
      <c r="EQ17" s="382"/>
      <c r="ER17" s="382"/>
      <c r="ES17" s="382"/>
      <c r="ET17" s="382"/>
      <c r="EU17" s="382"/>
      <c r="EV17" s="382"/>
      <c r="EW17" s="382"/>
      <c r="EX17" s="382"/>
      <c r="EY17" s="382"/>
      <c r="EZ17" s="382"/>
      <c r="FA17" s="382"/>
      <c r="FB17" s="382"/>
      <c r="FC17" s="382"/>
      <c r="FD17" s="382"/>
      <c r="FE17" s="382"/>
      <c r="FF17" s="382"/>
      <c r="FG17" s="382"/>
      <c r="FH17" s="382"/>
      <c r="FI17" s="382"/>
      <c r="FJ17" s="382"/>
      <c r="FK17" s="382"/>
      <c r="FL17" s="382"/>
      <c r="FM17" s="382"/>
      <c r="FN17" s="382"/>
      <c r="FO17" s="382"/>
      <c r="FP17" s="382"/>
      <c r="FQ17" s="382"/>
      <c r="FR17" s="382"/>
      <c r="FS17" s="382"/>
      <c r="FT17" s="382"/>
      <c r="FU17" s="382"/>
      <c r="FV17" s="382"/>
      <c r="FW17" s="382"/>
      <c r="FX17" s="382"/>
      <c r="FY17" s="382"/>
      <c r="FZ17" s="382"/>
      <c r="GA17" s="382"/>
      <c r="GB17" s="382"/>
      <c r="GC17" s="382"/>
      <c r="GD17" s="382"/>
      <c r="GE17" s="382"/>
      <c r="GF17" s="382"/>
      <c r="GG17" s="382"/>
      <c r="GH17" s="382"/>
      <c r="GI17" s="382"/>
      <c r="GJ17" s="382"/>
      <c r="GK17" s="382"/>
      <c r="GL17" s="382"/>
      <c r="GM17" s="382"/>
      <c r="GN17" s="382"/>
      <c r="GO17" s="382"/>
      <c r="GP17" s="382"/>
      <c r="GQ17" s="382"/>
      <c r="GR17" s="382"/>
      <c r="GS17" s="382"/>
      <c r="GT17" s="382"/>
      <c r="GU17" s="382"/>
      <c r="GV17" s="382"/>
      <c r="GW17" s="382"/>
      <c r="GX17" s="382"/>
      <c r="GY17" s="382"/>
      <c r="GZ17" s="382"/>
      <c r="HA17" s="382"/>
      <c r="HB17" s="382"/>
      <c r="HC17" s="382"/>
      <c r="HD17" s="382"/>
      <c r="HE17" s="382"/>
      <c r="HF17" s="382"/>
      <c r="HG17" s="382"/>
      <c r="HH17" s="382"/>
      <c r="HI17" s="382"/>
      <c r="HJ17" s="382"/>
      <c r="HK17" s="382"/>
      <c r="HL17" s="382"/>
      <c r="HM17" s="382"/>
      <c r="HN17" s="382"/>
      <c r="HO17" s="382"/>
      <c r="HP17" s="382"/>
      <c r="HQ17" s="382"/>
      <c r="HR17" s="382"/>
      <c r="HS17" s="382"/>
      <c r="HT17" s="382"/>
      <c r="HU17" s="382"/>
      <c r="HV17" s="382"/>
      <c r="HW17" s="382"/>
      <c r="HX17" s="382"/>
      <c r="HY17" s="382"/>
      <c r="HZ17" s="382"/>
      <c r="IA17" s="382"/>
      <c r="IB17" s="382"/>
      <c r="IC17" s="382"/>
      <c r="ID17" s="382"/>
      <c r="IE17" s="382"/>
      <c r="IF17" s="382"/>
      <c r="IG17" s="382"/>
      <c r="IH17" s="382"/>
      <c r="II17" s="382"/>
      <c r="IJ17" s="382"/>
      <c r="IK17" s="382"/>
      <c r="IL17" s="382"/>
      <c r="IM17" s="382"/>
      <c r="IN17" s="382"/>
      <c r="IO17" s="382"/>
      <c r="IP17" s="382"/>
      <c r="IQ17" s="382"/>
      <c r="IR17" s="382"/>
      <c r="IS17" s="382"/>
      <c r="IT17" s="382"/>
      <c r="IU17" s="382"/>
      <c r="IV17" s="382"/>
      <c r="IW17" s="382"/>
      <c r="IX17" s="382"/>
      <c r="IY17" s="382"/>
      <c r="IZ17" s="382"/>
      <c r="JA17" s="382"/>
      <c r="JB17" s="382"/>
      <c r="JC17" s="382"/>
      <c r="JD17" s="382"/>
      <c r="JE17" s="382"/>
      <c r="JF17" s="382"/>
      <c r="JG17" s="382"/>
      <c r="JH17" s="382"/>
      <c r="JI17" s="382"/>
      <c r="JJ17" s="382"/>
      <c r="JK17" s="382"/>
      <c r="JL17" s="382"/>
      <c r="JM17" s="382"/>
      <c r="JN17" s="382"/>
      <c r="JO17" s="382"/>
      <c r="JP17" s="382"/>
      <c r="JQ17" s="382"/>
      <c r="JR17" s="382"/>
      <c r="JS17" s="382"/>
      <c r="JT17" s="382"/>
      <c r="JU17" s="382"/>
      <c r="JV17" s="382"/>
      <c r="JW17" s="382"/>
      <c r="JX17" s="382"/>
      <c r="JY17" s="382"/>
      <c r="JZ17" s="382"/>
      <c r="KA17" s="382"/>
      <c r="KB17" s="382"/>
      <c r="KC17" s="382"/>
      <c r="KD17" s="382"/>
      <c r="KE17" s="382"/>
      <c r="KF17" s="382"/>
      <c r="KG17" s="382"/>
      <c r="KH17" s="382"/>
      <c r="KI17" s="382"/>
      <c r="KJ17" s="382"/>
      <c r="KK17" s="382"/>
      <c r="KL17" s="382"/>
    </row>
    <row r="18" spans="1:298" x14ac:dyDescent="0.2">
      <c r="A18" s="484" t="str">
        <f>+Presupuesto!A198</f>
        <v>7.- INSTALACIONES ELECTRICAS</v>
      </c>
      <c r="B18" s="433">
        <f>+Presupuesto!G230</f>
        <v>0</v>
      </c>
      <c r="C18" s="492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433">
        <f t="shared" si="0"/>
        <v>0</v>
      </c>
      <c r="BL18" s="382"/>
      <c r="BN18" s="382"/>
      <c r="BO18" s="382"/>
      <c r="BP18" s="382"/>
      <c r="BQ18" s="382"/>
      <c r="BR18" s="382"/>
      <c r="BS18" s="382"/>
      <c r="BT18" s="382"/>
      <c r="BU18" s="382"/>
      <c r="BV18" s="382"/>
      <c r="BW18" s="382"/>
      <c r="BX18" s="382"/>
      <c r="BY18" s="382"/>
      <c r="BZ18" s="382"/>
      <c r="CA18" s="382"/>
      <c r="CB18" s="382"/>
      <c r="CC18" s="382"/>
      <c r="CD18" s="382"/>
      <c r="CE18" s="382"/>
      <c r="CF18" s="382"/>
      <c r="CG18" s="382"/>
      <c r="CH18" s="382"/>
      <c r="CI18" s="382"/>
      <c r="CJ18" s="382"/>
      <c r="CK18" s="382"/>
      <c r="CL18" s="382"/>
      <c r="CM18" s="382"/>
      <c r="CN18" s="382"/>
      <c r="CO18" s="382"/>
      <c r="CP18" s="382"/>
      <c r="CQ18" s="382"/>
      <c r="CR18" s="382"/>
      <c r="CS18" s="382"/>
      <c r="CT18" s="382"/>
      <c r="CU18" s="382"/>
      <c r="CV18" s="382"/>
      <c r="CW18" s="382"/>
      <c r="CX18" s="382"/>
      <c r="CY18" s="382"/>
      <c r="CZ18" s="382"/>
      <c r="DA18" s="382"/>
      <c r="DB18" s="382"/>
      <c r="DC18" s="382"/>
      <c r="DD18" s="382"/>
      <c r="DE18" s="382"/>
      <c r="DF18" s="382"/>
      <c r="DG18" s="382"/>
      <c r="DH18" s="382"/>
      <c r="DI18" s="382"/>
      <c r="DJ18" s="382"/>
      <c r="DK18" s="382"/>
      <c r="DL18" s="382"/>
      <c r="DM18" s="382"/>
      <c r="DN18" s="382"/>
      <c r="DO18" s="382"/>
      <c r="DP18" s="382"/>
      <c r="DQ18" s="382"/>
      <c r="DR18" s="382"/>
      <c r="DS18" s="382"/>
      <c r="DT18" s="382"/>
      <c r="DU18" s="382"/>
      <c r="DV18" s="382"/>
      <c r="DW18" s="382"/>
      <c r="DX18" s="382"/>
      <c r="DY18" s="382"/>
      <c r="DZ18" s="382"/>
      <c r="EA18" s="382"/>
      <c r="EB18" s="382"/>
      <c r="EC18" s="382"/>
      <c r="ED18" s="382"/>
      <c r="EE18" s="382"/>
      <c r="EF18" s="382"/>
      <c r="EG18" s="382"/>
      <c r="EH18" s="382"/>
      <c r="EI18" s="382"/>
      <c r="EJ18" s="382"/>
      <c r="EK18" s="382"/>
      <c r="EL18" s="382"/>
      <c r="EM18" s="382"/>
      <c r="EN18" s="382"/>
      <c r="EO18" s="382"/>
      <c r="EP18" s="382"/>
      <c r="EQ18" s="382"/>
      <c r="ER18" s="382"/>
      <c r="ES18" s="382"/>
      <c r="ET18" s="382"/>
      <c r="EU18" s="382"/>
      <c r="EV18" s="382"/>
      <c r="EW18" s="382"/>
      <c r="EX18" s="382"/>
      <c r="EY18" s="382"/>
      <c r="EZ18" s="382"/>
      <c r="FA18" s="382"/>
      <c r="FB18" s="382"/>
      <c r="FC18" s="382"/>
      <c r="FD18" s="382"/>
      <c r="FE18" s="382"/>
      <c r="FF18" s="382"/>
      <c r="FG18" s="382"/>
      <c r="FH18" s="382"/>
      <c r="FI18" s="382"/>
      <c r="FJ18" s="382"/>
      <c r="FK18" s="382"/>
      <c r="FL18" s="382"/>
      <c r="FM18" s="382"/>
      <c r="FN18" s="382"/>
      <c r="FO18" s="382"/>
      <c r="FP18" s="382"/>
      <c r="FQ18" s="382"/>
      <c r="FR18" s="382"/>
      <c r="FS18" s="382"/>
      <c r="FT18" s="382"/>
      <c r="FU18" s="382"/>
      <c r="FV18" s="382"/>
      <c r="FW18" s="382"/>
      <c r="FX18" s="382"/>
      <c r="FY18" s="382"/>
      <c r="FZ18" s="382"/>
      <c r="GA18" s="382"/>
      <c r="GB18" s="382"/>
      <c r="GC18" s="382"/>
      <c r="GD18" s="382"/>
      <c r="GE18" s="382"/>
      <c r="GF18" s="382"/>
      <c r="GG18" s="382"/>
      <c r="GH18" s="382"/>
      <c r="GI18" s="382"/>
      <c r="GJ18" s="382"/>
      <c r="GK18" s="382"/>
      <c r="GL18" s="382"/>
      <c r="GM18" s="382"/>
      <c r="GN18" s="382"/>
      <c r="GO18" s="382"/>
      <c r="GP18" s="382"/>
      <c r="GQ18" s="382"/>
      <c r="GR18" s="382"/>
      <c r="GS18" s="382"/>
      <c r="GT18" s="382"/>
      <c r="GU18" s="382"/>
      <c r="GV18" s="382"/>
      <c r="GW18" s="382"/>
      <c r="GX18" s="382"/>
      <c r="GY18" s="382"/>
      <c r="GZ18" s="382"/>
      <c r="HA18" s="382"/>
      <c r="HB18" s="382"/>
      <c r="HC18" s="382"/>
      <c r="HD18" s="382"/>
      <c r="HE18" s="382"/>
      <c r="HF18" s="382"/>
      <c r="HG18" s="382"/>
      <c r="HH18" s="382"/>
      <c r="HI18" s="382"/>
      <c r="HJ18" s="382"/>
      <c r="HK18" s="382"/>
      <c r="HL18" s="382"/>
      <c r="HM18" s="382"/>
      <c r="HN18" s="382"/>
      <c r="HO18" s="382"/>
      <c r="HP18" s="382"/>
      <c r="HQ18" s="382"/>
      <c r="HR18" s="382"/>
      <c r="HS18" s="382"/>
      <c r="HT18" s="382"/>
      <c r="HU18" s="382"/>
      <c r="HV18" s="382"/>
      <c r="HW18" s="382"/>
      <c r="HX18" s="382"/>
      <c r="HY18" s="382"/>
      <c r="HZ18" s="382"/>
      <c r="IA18" s="382"/>
      <c r="IB18" s="382"/>
      <c r="IC18" s="382"/>
      <c r="ID18" s="382"/>
      <c r="IE18" s="382"/>
      <c r="IF18" s="382"/>
      <c r="IG18" s="382"/>
      <c r="IH18" s="382"/>
      <c r="II18" s="382"/>
      <c r="IJ18" s="382"/>
      <c r="IK18" s="382"/>
      <c r="IL18" s="382"/>
      <c r="IM18" s="382"/>
      <c r="IN18" s="382"/>
      <c r="IO18" s="382"/>
      <c r="IP18" s="382"/>
      <c r="IQ18" s="382"/>
      <c r="IR18" s="382"/>
      <c r="IS18" s="382"/>
      <c r="IT18" s="382"/>
      <c r="IU18" s="382"/>
      <c r="IV18" s="382"/>
      <c r="IW18" s="382"/>
      <c r="IX18" s="382"/>
      <c r="IY18" s="382"/>
      <c r="IZ18" s="382"/>
      <c r="JA18" s="382"/>
      <c r="JB18" s="382"/>
      <c r="JC18" s="382"/>
      <c r="JD18" s="382"/>
      <c r="JE18" s="382"/>
      <c r="JF18" s="382"/>
      <c r="JG18" s="382"/>
      <c r="JH18" s="382"/>
      <c r="JI18" s="382"/>
      <c r="JJ18" s="382"/>
      <c r="JK18" s="382"/>
      <c r="JL18" s="382"/>
      <c r="JM18" s="382"/>
      <c r="JN18" s="382"/>
      <c r="JO18" s="382"/>
      <c r="JP18" s="382"/>
      <c r="JQ18" s="382"/>
      <c r="JR18" s="382"/>
      <c r="JS18" s="382"/>
      <c r="JT18" s="382"/>
      <c r="JU18" s="382"/>
      <c r="JV18" s="382"/>
      <c r="JW18" s="382"/>
      <c r="JX18" s="382"/>
      <c r="JY18" s="382"/>
      <c r="JZ18" s="382"/>
      <c r="KA18" s="382"/>
      <c r="KB18" s="382"/>
      <c r="KC18" s="382"/>
      <c r="KD18" s="382"/>
      <c r="KE18" s="382"/>
      <c r="KF18" s="382"/>
      <c r="KG18" s="382"/>
      <c r="KH18" s="382"/>
      <c r="KI18" s="382"/>
      <c r="KJ18" s="382"/>
      <c r="KK18" s="382"/>
      <c r="KL18" s="382"/>
    </row>
    <row r="19" spans="1:298" x14ac:dyDescent="0.2">
      <c r="A19" s="484" t="str">
        <f>+Presupuesto!A231</f>
        <v>8.- RECUBRIMIENTOS</v>
      </c>
      <c r="B19" s="433">
        <f>+Presupuesto!G261</f>
        <v>0</v>
      </c>
      <c r="C19" s="492"/>
      <c r="D19" s="395"/>
      <c r="E19" s="395"/>
      <c r="F19" s="393"/>
      <c r="G19" s="393"/>
      <c r="H19" s="393"/>
      <c r="I19" s="393"/>
      <c r="J19" s="393"/>
      <c r="K19" s="393"/>
      <c r="L19" s="393"/>
      <c r="M19" s="393"/>
      <c r="N19" s="393"/>
      <c r="O19" s="39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405"/>
      <c r="BH19" s="405"/>
      <c r="BI19" s="405"/>
      <c r="BJ19" s="405"/>
      <c r="BK19" s="433">
        <f t="shared" si="0"/>
        <v>0</v>
      </c>
      <c r="BL19" s="387"/>
      <c r="BN19" s="382"/>
      <c r="BO19" s="382"/>
      <c r="BP19" s="382"/>
      <c r="BQ19" s="382"/>
      <c r="BR19" s="382"/>
      <c r="BS19" s="382"/>
      <c r="BT19" s="382"/>
      <c r="BU19" s="382"/>
      <c r="BV19" s="382"/>
      <c r="BW19" s="382"/>
      <c r="BX19" s="382"/>
      <c r="BY19" s="382"/>
      <c r="BZ19" s="382"/>
      <c r="CA19" s="382"/>
      <c r="CB19" s="382"/>
      <c r="CC19" s="382"/>
      <c r="CD19" s="382"/>
      <c r="CE19" s="382"/>
      <c r="CF19" s="382"/>
      <c r="CG19" s="382"/>
      <c r="CH19" s="382"/>
      <c r="CI19" s="382"/>
      <c r="CJ19" s="382"/>
      <c r="CK19" s="382"/>
      <c r="CL19" s="382"/>
      <c r="CM19" s="382"/>
      <c r="CN19" s="382"/>
      <c r="CO19" s="382"/>
      <c r="CP19" s="382"/>
      <c r="CQ19" s="382"/>
      <c r="CR19" s="382"/>
      <c r="CS19" s="382"/>
      <c r="CT19" s="382"/>
      <c r="CU19" s="382"/>
      <c r="CV19" s="382"/>
      <c r="CW19" s="382"/>
      <c r="CX19" s="382"/>
      <c r="CY19" s="382"/>
      <c r="CZ19" s="382"/>
      <c r="DA19" s="382"/>
      <c r="DB19" s="382"/>
      <c r="DC19" s="382"/>
      <c r="DD19" s="382"/>
      <c r="DE19" s="382"/>
      <c r="DF19" s="382"/>
      <c r="DG19" s="382"/>
      <c r="DH19" s="382"/>
      <c r="DI19" s="382"/>
      <c r="DJ19" s="382"/>
      <c r="DK19" s="382"/>
      <c r="DL19" s="382"/>
      <c r="DM19" s="382"/>
      <c r="DN19" s="382"/>
      <c r="DO19" s="382"/>
      <c r="DP19" s="382"/>
      <c r="DQ19" s="382"/>
      <c r="DR19" s="382"/>
      <c r="DS19" s="382"/>
      <c r="DT19" s="382"/>
      <c r="DU19" s="382"/>
      <c r="DV19" s="382"/>
      <c r="DW19" s="382"/>
      <c r="DX19" s="382"/>
      <c r="DY19" s="382"/>
      <c r="DZ19" s="382"/>
      <c r="EA19" s="382"/>
      <c r="EB19" s="382"/>
      <c r="EC19" s="382"/>
      <c r="ED19" s="382"/>
      <c r="EE19" s="382"/>
      <c r="EF19" s="382"/>
      <c r="EG19" s="382"/>
      <c r="EH19" s="382"/>
      <c r="EI19" s="382"/>
      <c r="EJ19" s="382"/>
      <c r="EK19" s="382"/>
      <c r="EL19" s="382"/>
      <c r="EM19" s="382"/>
      <c r="EN19" s="382"/>
      <c r="EO19" s="382"/>
      <c r="EP19" s="382"/>
      <c r="EQ19" s="382"/>
      <c r="ER19" s="382"/>
      <c r="ES19" s="382"/>
      <c r="ET19" s="382"/>
      <c r="EU19" s="382"/>
      <c r="EV19" s="382"/>
      <c r="EW19" s="382"/>
      <c r="EX19" s="382"/>
      <c r="EY19" s="382"/>
      <c r="EZ19" s="382"/>
      <c r="FA19" s="382"/>
      <c r="FB19" s="382"/>
      <c r="FC19" s="382"/>
      <c r="FD19" s="382"/>
      <c r="FE19" s="382"/>
      <c r="FF19" s="382"/>
      <c r="FG19" s="382"/>
      <c r="FH19" s="382"/>
      <c r="FI19" s="382"/>
      <c r="FJ19" s="382"/>
      <c r="FK19" s="382"/>
      <c r="FL19" s="382"/>
      <c r="FM19" s="382"/>
      <c r="FN19" s="382"/>
      <c r="FO19" s="382"/>
      <c r="FP19" s="382"/>
      <c r="FQ19" s="382"/>
      <c r="FR19" s="382"/>
      <c r="FS19" s="382"/>
      <c r="FT19" s="382"/>
      <c r="FU19" s="382"/>
      <c r="FV19" s="382"/>
      <c r="FW19" s="382"/>
      <c r="FX19" s="382"/>
      <c r="FY19" s="382"/>
      <c r="FZ19" s="382"/>
      <c r="GA19" s="382"/>
      <c r="GB19" s="382"/>
      <c r="GC19" s="382"/>
      <c r="GD19" s="382"/>
      <c r="GE19" s="382"/>
      <c r="GF19" s="382"/>
      <c r="GG19" s="382"/>
      <c r="GH19" s="382"/>
      <c r="GI19" s="382"/>
      <c r="GJ19" s="382"/>
      <c r="GK19" s="382"/>
      <c r="GL19" s="382"/>
      <c r="GM19" s="382"/>
      <c r="GN19" s="382"/>
      <c r="GO19" s="382"/>
      <c r="GP19" s="382"/>
      <c r="GQ19" s="382"/>
      <c r="GR19" s="382"/>
      <c r="GS19" s="382"/>
      <c r="GT19" s="382"/>
      <c r="GU19" s="382"/>
      <c r="GV19" s="382"/>
      <c r="GW19" s="382"/>
      <c r="GX19" s="382"/>
      <c r="GY19" s="382"/>
      <c r="GZ19" s="382"/>
      <c r="HA19" s="382"/>
      <c r="HB19" s="382"/>
      <c r="HC19" s="382"/>
      <c r="HD19" s="382"/>
      <c r="HE19" s="382"/>
      <c r="HF19" s="382"/>
      <c r="HG19" s="382"/>
      <c r="HH19" s="382"/>
      <c r="HI19" s="382"/>
      <c r="HJ19" s="382"/>
      <c r="HK19" s="382"/>
      <c r="HL19" s="382"/>
      <c r="HM19" s="382"/>
      <c r="HN19" s="382"/>
      <c r="HO19" s="382"/>
      <c r="HP19" s="382"/>
      <c r="HQ19" s="382"/>
      <c r="HR19" s="382"/>
      <c r="HS19" s="382"/>
      <c r="HT19" s="382"/>
      <c r="HU19" s="382"/>
      <c r="HV19" s="382"/>
      <c r="HW19" s="382"/>
      <c r="HX19" s="382"/>
      <c r="HY19" s="382"/>
      <c r="HZ19" s="382"/>
      <c r="IA19" s="382"/>
      <c r="IB19" s="382"/>
      <c r="IC19" s="382"/>
      <c r="ID19" s="382"/>
      <c r="IE19" s="382"/>
      <c r="IF19" s="382"/>
      <c r="IG19" s="382"/>
      <c r="IH19" s="382"/>
      <c r="II19" s="382"/>
      <c r="IJ19" s="382"/>
      <c r="IK19" s="382"/>
      <c r="IL19" s="382"/>
      <c r="IM19" s="382"/>
      <c r="IN19" s="382"/>
      <c r="IO19" s="382"/>
      <c r="IP19" s="382"/>
      <c r="IQ19" s="382"/>
      <c r="IR19" s="382"/>
      <c r="IS19" s="382"/>
      <c r="IT19" s="382"/>
      <c r="IU19" s="382"/>
      <c r="IV19" s="382"/>
      <c r="IW19" s="382"/>
      <c r="IX19" s="382"/>
      <c r="IY19" s="382"/>
      <c r="IZ19" s="382"/>
      <c r="JA19" s="382"/>
      <c r="JB19" s="382"/>
      <c r="JC19" s="382"/>
      <c r="JD19" s="382"/>
      <c r="JE19" s="382"/>
      <c r="JF19" s="382"/>
      <c r="JG19" s="382"/>
      <c r="JH19" s="382"/>
      <c r="JI19" s="382"/>
      <c r="JJ19" s="382"/>
      <c r="JK19" s="382"/>
      <c r="JL19" s="382"/>
      <c r="JM19" s="382"/>
      <c r="JN19" s="382"/>
      <c r="JO19" s="382"/>
      <c r="JP19" s="382"/>
      <c r="JQ19" s="382"/>
      <c r="JR19" s="382"/>
      <c r="JS19" s="382"/>
      <c r="JT19" s="382"/>
      <c r="JU19" s="382"/>
      <c r="JV19" s="382"/>
      <c r="JW19" s="382"/>
      <c r="JX19" s="382"/>
      <c r="JY19" s="382"/>
      <c r="JZ19" s="382"/>
      <c r="KA19" s="382"/>
      <c r="KB19" s="382"/>
      <c r="KC19" s="382"/>
      <c r="KD19" s="382"/>
      <c r="KE19" s="382"/>
      <c r="KF19" s="382"/>
      <c r="KG19" s="382"/>
      <c r="KH19" s="382"/>
      <c r="KI19" s="382"/>
      <c r="KJ19" s="382"/>
      <c r="KK19" s="382"/>
      <c r="KL19" s="382"/>
    </row>
    <row r="20" spans="1:298" x14ac:dyDescent="0.2">
      <c r="A20" s="484" t="str">
        <f>+Presupuesto!A262</f>
        <v>9.- ACABADOS DE PISOS</v>
      </c>
      <c r="B20" s="433">
        <f>+Presupuesto!G294</f>
        <v>0</v>
      </c>
      <c r="C20" s="492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433">
        <f t="shared" si="0"/>
        <v>0</v>
      </c>
      <c r="BL20" s="382"/>
      <c r="BN20" s="382"/>
      <c r="BO20" s="382"/>
      <c r="BP20" s="382"/>
      <c r="BQ20" s="382"/>
      <c r="BR20" s="382"/>
      <c r="BS20" s="382"/>
      <c r="BT20" s="382"/>
      <c r="BU20" s="382"/>
      <c r="BV20" s="382"/>
      <c r="BW20" s="382"/>
      <c r="BX20" s="382"/>
      <c r="BY20" s="382"/>
      <c r="BZ20" s="382"/>
      <c r="CA20" s="382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  <c r="CT20" s="382"/>
      <c r="CU20" s="382"/>
      <c r="CV20" s="382"/>
      <c r="CW20" s="382"/>
      <c r="CX20" s="382"/>
      <c r="CY20" s="382"/>
      <c r="CZ20" s="382"/>
      <c r="DA20" s="382"/>
      <c r="DB20" s="382"/>
      <c r="DC20" s="382"/>
      <c r="DD20" s="382"/>
      <c r="DE20" s="382"/>
      <c r="DF20" s="382"/>
      <c r="DG20" s="382"/>
      <c r="DH20" s="382"/>
      <c r="DI20" s="382"/>
      <c r="DJ20" s="382"/>
      <c r="DK20" s="382"/>
      <c r="DL20" s="382"/>
      <c r="DM20" s="382"/>
      <c r="DN20" s="382"/>
      <c r="DO20" s="382"/>
      <c r="DP20" s="382"/>
      <c r="DQ20" s="382"/>
      <c r="DR20" s="382"/>
      <c r="DS20" s="382"/>
      <c r="DT20" s="382"/>
      <c r="DU20" s="382"/>
      <c r="DV20" s="382"/>
      <c r="DW20" s="382"/>
      <c r="DX20" s="382"/>
      <c r="DY20" s="382"/>
      <c r="DZ20" s="382"/>
      <c r="EA20" s="382"/>
      <c r="EB20" s="382"/>
      <c r="EC20" s="382"/>
      <c r="ED20" s="382"/>
      <c r="EE20" s="382"/>
      <c r="EF20" s="382"/>
      <c r="EG20" s="382"/>
      <c r="EH20" s="382"/>
      <c r="EI20" s="382"/>
      <c r="EJ20" s="382"/>
      <c r="EK20" s="382"/>
      <c r="EL20" s="382"/>
      <c r="EM20" s="382"/>
      <c r="EN20" s="382"/>
      <c r="EO20" s="382"/>
      <c r="EP20" s="382"/>
      <c r="EQ20" s="382"/>
      <c r="ER20" s="382"/>
      <c r="ES20" s="382"/>
      <c r="ET20" s="382"/>
      <c r="EU20" s="382"/>
      <c r="EV20" s="382"/>
      <c r="EW20" s="382"/>
      <c r="EX20" s="382"/>
      <c r="EY20" s="382"/>
      <c r="EZ20" s="382"/>
      <c r="FA20" s="382"/>
      <c r="FB20" s="382"/>
      <c r="FC20" s="382"/>
      <c r="FD20" s="382"/>
      <c r="FE20" s="382"/>
      <c r="FF20" s="382"/>
      <c r="FG20" s="382"/>
      <c r="FH20" s="382"/>
      <c r="FI20" s="382"/>
      <c r="FJ20" s="382"/>
      <c r="FK20" s="382"/>
      <c r="FL20" s="382"/>
      <c r="FM20" s="382"/>
      <c r="FN20" s="382"/>
      <c r="FO20" s="382"/>
      <c r="FP20" s="382"/>
      <c r="FQ20" s="382"/>
      <c r="FR20" s="382"/>
      <c r="FS20" s="382"/>
      <c r="FT20" s="382"/>
      <c r="FU20" s="382"/>
      <c r="FV20" s="382"/>
      <c r="FW20" s="382"/>
      <c r="FX20" s="382"/>
      <c r="FY20" s="382"/>
      <c r="FZ20" s="382"/>
      <c r="GA20" s="382"/>
      <c r="GB20" s="382"/>
      <c r="GC20" s="382"/>
      <c r="GD20" s="382"/>
      <c r="GE20" s="382"/>
      <c r="GF20" s="382"/>
      <c r="GG20" s="382"/>
      <c r="GH20" s="382"/>
      <c r="GI20" s="382"/>
      <c r="GJ20" s="382"/>
      <c r="GK20" s="382"/>
      <c r="GL20" s="382"/>
      <c r="GM20" s="382"/>
      <c r="GN20" s="382"/>
      <c r="GO20" s="382"/>
      <c r="GP20" s="382"/>
      <c r="GQ20" s="382"/>
      <c r="GR20" s="382"/>
      <c r="GS20" s="382"/>
      <c r="GT20" s="382"/>
      <c r="GU20" s="382"/>
      <c r="GV20" s="382"/>
      <c r="GW20" s="382"/>
      <c r="GX20" s="382"/>
      <c r="GY20" s="382"/>
      <c r="GZ20" s="382"/>
      <c r="HA20" s="382"/>
      <c r="HB20" s="382"/>
      <c r="HC20" s="382"/>
      <c r="HD20" s="382"/>
      <c r="HE20" s="382"/>
      <c r="HF20" s="382"/>
      <c r="HG20" s="382"/>
      <c r="HH20" s="382"/>
      <c r="HI20" s="382"/>
      <c r="HJ20" s="382"/>
      <c r="HK20" s="382"/>
      <c r="HL20" s="382"/>
      <c r="HM20" s="382"/>
      <c r="HN20" s="382"/>
      <c r="HO20" s="382"/>
      <c r="HP20" s="382"/>
      <c r="HQ20" s="382"/>
      <c r="HR20" s="382"/>
      <c r="HS20" s="382"/>
      <c r="HT20" s="382"/>
      <c r="HU20" s="382"/>
      <c r="HV20" s="382"/>
      <c r="HW20" s="382"/>
      <c r="HX20" s="382"/>
      <c r="HY20" s="382"/>
      <c r="HZ20" s="382"/>
      <c r="IA20" s="382"/>
      <c r="IB20" s="382"/>
      <c r="IC20" s="382"/>
      <c r="ID20" s="382"/>
      <c r="IE20" s="382"/>
      <c r="IF20" s="382"/>
      <c r="IG20" s="382"/>
      <c r="IH20" s="382"/>
      <c r="II20" s="382"/>
      <c r="IJ20" s="382"/>
      <c r="IK20" s="382"/>
      <c r="IL20" s="382"/>
      <c r="IM20" s="382"/>
      <c r="IN20" s="382"/>
      <c r="IO20" s="382"/>
      <c r="IP20" s="382"/>
      <c r="IQ20" s="382"/>
      <c r="IR20" s="382"/>
      <c r="IS20" s="382"/>
      <c r="IT20" s="382"/>
      <c r="IU20" s="382"/>
      <c r="IV20" s="382"/>
      <c r="IW20" s="382"/>
      <c r="IX20" s="382"/>
      <c r="IY20" s="382"/>
      <c r="IZ20" s="382"/>
      <c r="JA20" s="382"/>
      <c r="JB20" s="382"/>
      <c r="JC20" s="382"/>
      <c r="JD20" s="382"/>
      <c r="JE20" s="382"/>
      <c r="JF20" s="382"/>
      <c r="JG20" s="382"/>
      <c r="JH20" s="382"/>
      <c r="JI20" s="382"/>
      <c r="JJ20" s="382"/>
      <c r="JK20" s="382"/>
      <c r="JL20" s="382"/>
      <c r="JM20" s="382"/>
      <c r="JN20" s="382"/>
      <c r="JO20" s="382"/>
      <c r="JP20" s="382"/>
      <c r="JQ20" s="382"/>
      <c r="JR20" s="382"/>
      <c r="JS20" s="382"/>
      <c r="JT20" s="382"/>
      <c r="JU20" s="382"/>
      <c r="JV20" s="382"/>
      <c r="JW20" s="382"/>
      <c r="JX20" s="382"/>
      <c r="JY20" s="382"/>
      <c r="JZ20" s="382"/>
      <c r="KA20" s="382"/>
      <c r="KB20" s="382"/>
      <c r="KC20" s="382"/>
      <c r="KD20" s="382"/>
      <c r="KE20" s="382"/>
      <c r="KF20" s="382"/>
      <c r="KG20" s="382"/>
      <c r="KH20" s="382"/>
      <c r="KI20" s="382"/>
      <c r="KJ20" s="382"/>
      <c r="KK20" s="382"/>
      <c r="KL20" s="382"/>
    </row>
    <row r="21" spans="1:298" x14ac:dyDescent="0.2">
      <c r="A21" s="484" t="str">
        <f>+Presupuesto!A295</f>
        <v>10.- MUEBLES DE COCINA y OTROS</v>
      </c>
      <c r="B21" s="433">
        <f>+Presupuesto!G325</f>
        <v>0</v>
      </c>
      <c r="C21" s="492"/>
      <c r="D21" s="395"/>
      <c r="E21" s="395"/>
      <c r="F21" s="395"/>
      <c r="G21" s="395"/>
      <c r="H21" s="395"/>
      <c r="I21" s="470"/>
      <c r="J21" s="470"/>
      <c r="K21" s="393"/>
      <c r="L21" s="393"/>
      <c r="M21" s="393"/>
      <c r="N21" s="393"/>
      <c r="O21" s="393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433">
        <f t="shared" si="0"/>
        <v>0</v>
      </c>
      <c r="BL21" s="382"/>
      <c r="BN21" s="382"/>
      <c r="BO21" s="382"/>
      <c r="BP21" s="382"/>
      <c r="BQ21" s="382"/>
      <c r="BR21" s="382"/>
      <c r="BS21" s="382"/>
      <c r="BT21" s="382"/>
      <c r="BU21" s="382"/>
      <c r="BV21" s="382"/>
      <c r="BW21" s="382"/>
      <c r="BX21" s="382"/>
      <c r="BY21" s="382"/>
      <c r="BZ21" s="382"/>
      <c r="CA21" s="382"/>
      <c r="CB21" s="382"/>
      <c r="CC21" s="382"/>
      <c r="CD21" s="382"/>
      <c r="CE21" s="382"/>
      <c r="CF21" s="382"/>
      <c r="CG21" s="382"/>
      <c r="CH21" s="382"/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2"/>
      <c r="CU21" s="382"/>
      <c r="CV21" s="382"/>
      <c r="CW21" s="382"/>
      <c r="CX21" s="382"/>
      <c r="CY21" s="382"/>
      <c r="CZ21" s="382"/>
      <c r="DA21" s="382"/>
      <c r="DB21" s="382"/>
      <c r="DC21" s="382"/>
      <c r="DD21" s="382"/>
      <c r="DE21" s="382"/>
      <c r="DF21" s="382"/>
      <c r="DG21" s="382"/>
      <c r="DH21" s="382"/>
      <c r="DI21" s="382"/>
      <c r="DJ21" s="382"/>
      <c r="DK21" s="382"/>
      <c r="DL21" s="382"/>
      <c r="DM21" s="382"/>
      <c r="DN21" s="382"/>
      <c r="DO21" s="382"/>
      <c r="DP21" s="382"/>
      <c r="DQ21" s="382"/>
      <c r="DR21" s="382"/>
      <c r="DS21" s="382"/>
      <c r="DT21" s="382"/>
      <c r="DU21" s="382"/>
      <c r="DV21" s="382"/>
      <c r="DW21" s="382"/>
      <c r="DX21" s="382"/>
      <c r="DY21" s="382"/>
      <c r="DZ21" s="382"/>
      <c r="EA21" s="382"/>
      <c r="EB21" s="382"/>
      <c r="EC21" s="382"/>
      <c r="ED21" s="382"/>
      <c r="EE21" s="382"/>
      <c r="EF21" s="382"/>
      <c r="EG21" s="382"/>
      <c r="EH21" s="382"/>
      <c r="EI21" s="382"/>
      <c r="EJ21" s="382"/>
      <c r="EK21" s="382"/>
      <c r="EL21" s="382"/>
      <c r="EM21" s="382"/>
      <c r="EN21" s="382"/>
      <c r="EO21" s="382"/>
      <c r="EP21" s="382"/>
      <c r="EQ21" s="382"/>
      <c r="ER21" s="382"/>
      <c r="ES21" s="382"/>
      <c r="ET21" s="382"/>
      <c r="EU21" s="382"/>
      <c r="EV21" s="382"/>
      <c r="EW21" s="382"/>
      <c r="EX21" s="382"/>
      <c r="EY21" s="382"/>
      <c r="EZ21" s="382"/>
      <c r="FA21" s="382"/>
      <c r="FB21" s="382"/>
      <c r="FC21" s="382"/>
      <c r="FD21" s="382"/>
      <c r="FE21" s="382"/>
      <c r="FF21" s="382"/>
      <c r="FG21" s="382"/>
      <c r="FH21" s="382"/>
      <c r="FI21" s="382"/>
      <c r="FJ21" s="382"/>
      <c r="FK21" s="382"/>
      <c r="FL21" s="382"/>
      <c r="FM21" s="382"/>
      <c r="FN21" s="382"/>
      <c r="FO21" s="382"/>
      <c r="FP21" s="382"/>
      <c r="FQ21" s="382"/>
      <c r="FR21" s="382"/>
      <c r="FS21" s="382"/>
      <c r="FT21" s="382"/>
      <c r="FU21" s="382"/>
      <c r="FV21" s="382"/>
      <c r="FW21" s="382"/>
      <c r="FX21" s="382"/>
      <c r="FY21" s="382"/>
      <c r="FZ21" s="382"/>
      <c r="GA21" s="382"/>
      <c r="GB21" s="382"/>
      <c r="GC21" s="382"/>
      <c r="GD21" s="382"/>
      <c r="GE21" s="382"/>
      <c r="GF21" s="382"/>
      <c r="GG21" s="382"/>
      <c r="GH21" s="382"/>
      <c r="GI21" s="382"/>
      <c r="GJ21" s="382"/>
      <c r="GK21" s="382"/>
      <c r="GL21" s="382"/>
      <c r="GM21" s="382"/>
      <c r="GN21" s="382"/>
      <c r="GO21" s="382"/>
      <c r="GP21" s="382"/>
      <c r="GQ21" s="382"/>
      <c r="GR21" s="382"/>
      <c r="GS21" s="382"/>
      <c r="GT21" s="382"/>
      <c r="GU21" s="382"/>
      <c r="GV21" s="382"/>
      <c r="GW21" s="382"/>
      <c r="GX21" s="382"/>
      <c r="GY21" s="382"/>
      <c r="GZ21" s="382"/>
      <c r="HA21" s="382"/>
      <c r="HB21" s="382"/>
      <c r="HC21" s="382"/>
      <c r="HD21" s="382"/>
      <c r="HE21" s="382"/>
      <c r="HF21" s="382"/>
      <c r="HG21" s="382"/>
      <c r="HH21" s="382"/>
      <c r="HI21" s="382"/>
      <c r="HJ21" s="382"/>
      <c r="HK21" s="382"/>
      <c r="HL21" s="382"/>
      <c r="HM21" s="382"/>
      <c r="HN21" s="382"/>
      <c r="HO21" s="382"/>
      <c r="HP21" s="382"/>
      <c r="HQ21" s="382"/>
      <c r="HR21" s="382"/>
      <c r="HS21" s="382"/>
      <c r="HT21" s="382"/>
      <c r="HU21" s="382"/>
      <c r="HV21" s="382"/>
      <c r="HW21" s="382"/>
      <c r="HX21" s="382"/>
      <c r="HY21" s="382"/>
      <c r="HZ21" s="382"/>
      <c r="IA21" s="382"/>
      <c r="IB21" s="382"/>
      <c r="IC21" s="382"/>
      <c r="ID21" s="382"/>
      <c r="IE21" s="382"/>
      <c r="IF21" s="382"/>
      <c r="IG21" s="382"/>
      <c r="IH21" s="382"/>
      <c r="II21" s="382"/>
      <c r="IJ21" s="382"/>
      <c r="IK21" s="382"/>
      <c r="IL21" s="382"/>
      <c r="IM21" s="382"/>
      <c r="IN21" s="382"/>
      <c r="IO21" s="382"/>
      <c r="IP21" s="382"/>
      <c r="IQ21" s="382"/>
      <c r="IR21" s="382"/>
      <c r="IS21" s="382"/>
      <c r="IT21" s="382"/>
      <c r="IU21" s="382"/>
      <c r="IV21" s="382"/>
      <c r="IW21" s="382"/>
      <c r="IX21" s="382"/>
      <c r="IY21" s="382"/>
      <c r="IZ21" s="382"/>
      <c r="JA21" s="382"/>
      <c r="JB21" s="382"/>
      <c r="JC21" s="382"/>
      <c r="JD21" s="382"/>
      <c r="JE21" s="382"/>
      <c r="JF21" s="382"/>
      <c r="JG21" s="382"/>
      <c r="JH21" s="382"/>
      <c r="JI21" s="382"/>
      <c r="JJ21" s="382"/>
      <c r="JK21" s="382"/>
      <c r="JL21" s="382"/>
      <c r="JM21" s="382"/>
      <c r="JN21" s="382"/>
      <c r="JO21" s="382"/>
      <c r="JP21" s="382"/>
      <c r="JQ21" s="382"/>
      <c r="JR21" s="382"/>
      <c r="JS21" s="382"/>
      <c r="JT21" s="382"/>
      <c r="JU21" s="382"/>
      <c r="JV21" s="382"/>
      <c r="JW21" s="382"/>
      <c r="JX21" s="382"/>
      <c r="JY21" s="382"/>
      <c r="JZ21" s="382"/>
      <c r="KA21" s="382"/>
      <c r="KB21" s="382"/>
      <c r="KC21" s="382"/>
      <c r="KD21" s="382"/>
      <c r="KE21" s="382"/>
      <c r="KF21" s="382"/>
      <c r="KG21" s="382"/>
      <c r="KH21" s="382"/>
      <c r="KI21" s="382"/>
      <c r="KJ21" s="382"/>
      <c r="KK21" s="382"/>
      <c r="KL21" s="382"/>
    </row>
    <row r="22" spans="1:298" x14ac:dyDescent="0.2">
      <c r="A22" s="484" t="str">
        <f>+Presupuesto!A326</f>
        <v>11.- CARPINTERIA</v>
      </c>
      <c r="B22" s="433">
        <f>+Presupuesto!G358</f>
        <v>0</v>
      </c>
      <c r="C22" s="492"/>
      <c r="D22" s="395"/>
      <c r="E22" s="395"/>
      <c r="F22" s="395"/>
      <c r="G22" s="395"/>
      <c r="H22" s="395"/>
      <c r="I22" s="393"/>
      <c r="J22" s="470"/>
      <c r="K22" s="470"/>
      <c r="L22" s="393"/>
      <c r="M22" s="393"/>
      <c r="N22" s="393"/>
      <c r="O22" s="393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433">
        <f t="shared" si="0"/>
        <v>0</v>
      </c>
      <c r="BL22" s="382"/>
      <c r="BN22" s="382"/>
      <c r="BO22" s="382"/>
      <c r="BP22" s="382"/>
      <c r="BQ22" s="382"/>
      <c r="BR22" s="382"/>
      <c r="BS22" s="382"/>
      <c r="BT22" s="382"/>
      <c r="BU22" s="382"/>
      <c r="BV22" s="382"/>
      <c r="BW22" s="382"/>
      <c r="BX22" s="382"/>
      <c r="BY22" s="382"/>
      <c r="BZ22" s="382"/>
      <c r="CA22" s="382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382"/>
      <c r="CV22" s="382"/>
      <c r="CW22" s="382"/>
      <c r="CX22" s="382"/>
      <c r="CY22" s="382"/>
      <c r="CZ22" s="382"/>
      <c r="DA22" s="382"/>
      <c r="DB22" s="382"/>
      <c r="DC22" s="382"/>
      <c r="DD22" s="382"/>
      <c r="DE22" s="382"/>
      <c r="DF22" s="382"/>
      <c r="DG22" s="382"/>
      <c r="DH22" s="382"/>
      <c r="DI22" s="382"/>
      <c r="DJ22" s="382"/>
      <c r="DK22" s="382"/>
      <c r="DL22" s="382"/>
      <c r="DM22" s="382"/>
      <c r="DN22" s="382"/>
      <c r="DO22" s="382"/>
      <c r="DP22" s="382"/>
      <c r="DQ22" s="382"/>
      <c r="DR22" s="382"/>
      <c r="DS22" s="382"/>
      <c r="DT22" s="382"/>
      <c r="DU22" s="382"/>
      <c r="DV22" s="382"/>
      <c r="DW22" s="382"/>
      <c r="DX22" s="382"/>
      <c r="DY22" s="382"/>
      <c r="DZ22" s="382"/>
      <c r="EA22" s="382"/>
      <c r="EB22" s="382"/>
      <c r="EC22" s="382"/>
      <c r="ED22" s="382"/>
      <c r="EE22" s="382"/>
      <c r="EF22" s="382"/>
      <c r="EG22" s="382"/>
      <c r="EH22" s="382"/>
      <c r="EI22" s="382"/>
      <c r="EJ22" s="382"/>
      <c r="EK22" s="382"/>
      <c r="EL22" s="382"/>
      <c r="EM22" s="382"/>
      <c r="EN22" s="382"/>
      <c r="EO22" s="382"/>
      <c r="EP22" s="382"/>
      <c r="EQ22" s="382"/>
      <c r="ER22" s="382"/>
      <c r="ES22" s="382"/>
      <c r="ET22" s="382"/>
      <c r="EU22" s="382"/>
      <c r="EV22" s="382"/>
      <c r="EW22" s="382"/>
      <c r="EX22" s="382"/>
      <c r="EY22" s="382"/>
      <c r="EZ22" s="382"/>
      <c r="FA22" s="382"/>
      <c r="FB22" s="382"/>
      <c r="FC22" s="382"/>
      <c r="FD22" s="382"/>
      <c r="FE22" s="382"/>
      <c r="FF22" s="382"/>
      <c r="FG22" s="382"/>
      <c r="FH22" s="382"/>
      <c r="FI22" s="382"/>
      <c r="FJ22" s="382"/>
      <c r="FK22" s="382"/>
      <c r="FL22" s="382"/>
      <c r="FM22" s="382"/>
      <c r="FN22" s="382"/>
      <c r="FO22" s="382"/>
      <c r="FP22" s="382"/>
      <c r="FQ22" s="382"/>
      <c r="FR22" s="382"/>
      <c r="FS22" s="382"/>
      <c r="FT22" s="382"/>
      <c r="FU22" s="382"/>
      <c r="FV22" s="382"/>
      <c r="FW22" s="382"/>
      <c r="FX22" s="382"/>
      <c r="FY22" s="382"/>
      <c r="FZ22" s="382"/>
      <c r="GA22" s="382"/>
      <c r="GB22" s="382"/>
      <c r="GC22" s="382"/>
      <c r="GD22" s="382"/>
      <c r="GE22" s="382"/>
      <c r="GF22" s="382"/>
      <c r="GG22" s="382"/>
      <c r="GH22" s="382"/>
      <c r="GI22" s="382"/>
      <c r="GJ22" s="382"/>
      <c r="GK22" s="382"/>
      <c r="GL22" s="382"/>
      <c r="GM22" s="382"/>
      <c r="GN22" s="382"/>
      <c r="GO22" s="382"/>
      <c r="GP22" s="382"/>
      <c r="GQ22" s="382"/>
      <c r="GR22" s="382"/>
      <c r="GS22" s="382"/>
      <c r="GT22" s="382"/>
      <c r="GU22" s="382"/>
      <c r="GV22" s="382"/>
      <c r="GW22" s="382"/>
      <c r="GX22" s="382"/>
      <c r="GY22" s="382"/>
      <c r="GZ22" s="382"/>
      <c r="HA22" s="382"/>
      <c r="HB22" s="382"/>
      <c r="HC22" s="382"/>
      <c r="HD22" s="382"/>
      <c r="HE22" s="382"/>
      <c r="HF22" s="382"/>
      <c r="HG22" s="382"/>
      <c r="HH22" s="382"/>
      <c r="HI22" s="382"/>
      <c r="HJ22" s="382"/>
      <c r="HK22" s="382"/>
      <c r="HL22" s="382"/>
      <c r="HM22" s="382"/>
      <c r="HN22" s="382"/>
      <c r="HO22" s="382"/>
      <c r="HP22" s="382"/>
      <c r="HQ22" s="382"/>
      <c r="HR22" s="382"/>
      <c r="HS22" s="382"/>
      <c r="HT22" s="382"/>
      <c r="HU22" s="382"/>
      <c r="HV22" s="382"/>
      <c r="HW22" s="382"/>
      <c r="HX22" s="382"/>
      <c r="HY22" s="382"/>
      <c r="HZ22" s="382"/>
      <c r="IA22" s="382"/>
      <c r="IB22" s="382"/>
      <c r="IC22" s="382"/>
      <c r="ID22" s="382"/>
      <c r="IE22" s="382"/>
      <c r="IF22" s="382"/>
      <c r="IG22" s="382"/>
      <c r="IH22" s="382"/>
      <c r="II22" s="382"/>
      <c r="IJ22" s="382"/>
      <c r="IK22" s="382"/>
      <c r="IL22" s="382"/>
      <c r="IM22" s="382"/>
      <c r="IN22" s="382"/>
      <c r="IO22" s="382"/>
      <c r="IP22" s="382"/>
      <c r="IQ22" s="382"/>
      <c r="IR22" s="382"/>
      <c r="IS22" s="382"/>
      <c r="IT22" s="382"/>
      <c r="IU22" s="382"/>
      <c r="IV22" s="382"/>
      <c r="IW22" s="382"/>
      <c r="IX22" s="382"/>
      <c r="IY22" s="382"/>
      <c r="IZ22" s="382"/>
      <c r="JA22" s="382"/>
      <c r="JB22" s="382"/>
      <c r="JC22" s="382"/>
      <c r="JD22" s="382"/>
      <c r="JE22" s="382"/>
      <c r="JF22" s="382"/>
      <c r="JG22" s="382"/>
      <c r="JH22" s="382"/>
      <c r="JI22" s="382"/>
      <c r="JJ22" s="382"/>
      <c r="JK22" s="382"/>
      <c r="JL22" s="382"/>
      <c r="JM22" s="382"/>
      <c r="JN22" s="382"/>
      <c r="JO22" s="382"/>
      <c r="JP22" s="382"/>
      <c r="JQ22" s="382"/>
      <c r="JR22" s="382"/>
      <c r="JS22" s="382"/>
      <c r="JT22" s="382"/>
      <c r="JU22" s="382"/>
      <c r="JV22" s="382"/>
      <c r="JW22" s="382"/>
      <c r="JX22" s="382"/>
      <c r="JY22" s="382"/>
      <c r="JZ22" s="382"/>
      <c r="KA22" s="382"/>
      <c r="KB22" s="382"/>
      <c r="KC22" s="382"/>
      <c r="KD22" s="382"/>
      <c r="KE22" s="382"/>
      <c r="KF22" s="382"/>
      <c r="KG22" s="382"/>
      <c r="KH22" s="382"/>
      <c r="KI22" s="382"/>
      <c r="KJ22" s="382"/>
      <c r="KK22" s="382"/>
      <c r="KL22" s="382"/>
    </row>
    <row r="23" spans="1:298" x14ac:dyDescent="0.2">
      <c r="A23" s="484" t="str">
        <f>+Presupuesto!A359</f>
        <v>12.- ALUMINIO Y VIDRIO</v>
      </c>
      <c r="B23" s="433">
        <f>+Presupuesto!G389</f>
        <v>0</v>
      </c>
      <c r="C23" s="492"/>
      <c r="D23" s="395"/>
      <c r="E23" s="395"/>
      <c r="F23" s="395"/>
      <c r="G23" s="395"/>
      <c r="H23" s="395"/>
      <c r="I23" s="470"/>
      <c r="J23" s="470"/>
      <c r="K23" s="470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3"/>
      <c r="BC23" s="393"/>
      <c r="BD23" s="393"/>
      <c r="BE23" s="393"/>
      <c r="BF23" s="393"/>
      <c r="BG23" s="393"/>
      <c r="BH23" s="393"/>
      <c r="BI23" s="393"/>
      <c r="BJ23" s="393"/>
      <c r="BK23" s="433">
        <f t="shared" si="0"/>
        <v>0</v>
      </c>
      <c r="BL23" s="382"/>
      <c r="BN23" s="382"/>
      <c r="BO23" s="382"/>
      <c r="BP23" s="382"/>
      <c r="BQ23" s="382"/>
      <c r="BR23" s="382"/>
      <c r="BS23" s="382"/>
      <c r="BT23" s="382"/>
      <c r="BU23" s="382"/>
      <c r="BV23" s="382"/>
      <c r="BW23" s="382"/>
      <c r="BX23" s="382"/>
      <c r="BY23" s="382"/>
      <c r="BZ23" s="382"/>
      <c r="CA23" s="382"/>
      <c r="CB23" s="382"/>
      <c r="CC23" s="382"/>
      <c r="CD23" s="382"/>
      <c r="CE23" s="382"/>
      <c r="CF23" s="382"/>
      <c r="CG23" s="382"/>
      <c r="CH23" s="382"/>
      <c r="CI23" s="382"/>
      <c r="CJ23" s="382"/>
      <c r="CK23" s="382"/>
      <c r="CL23" s="382"/>
      <c r="CM23" s="382"/>
      <c r="CN23" s="382"/>
      <c r="CO23" s="382"/>
      <c r="CP23" s="382"/>
      <c r="CQ23" s="382"/>
      <c r="CR23" s="382"/>
      <c r="CS23" s="382"/>
      <c r="CT23" s="382"/>
      <c r="CU23" s="382"/>
      <c r="CV23" s="382"/>
      <c r="CW23" s="382"/>
      <c r="CX23" s="382"/>
      <c r="CY23" s="382"/>
      <c r="CZ23" s="382"/>
      <c r="DA23" s="382"/>
      <c r="DB23" s="382"/>
      <c r="DC23" s="382"/>
      <c r="DD23" s="382"/>
      <c r="DE23" s="382"/>
      <c r="DF23" s="382"/>
      <c r="DG23" s="382"/>
      <c r="DH23" s="382"/>
      <c r="DI23" s="382"/>
      <c r="DJ23" s="382"/>
      <c r="DK23" s="382"/>
      <c r="DL23" s="382"/>
      <c r="DM23" s="382"/>
      <c r="DN23" s="382"/>
      <c r="DO23" s="382"/>
      <c r="DP23" s="382"/>
      <c r="DQ23" s="382"/>
      <c r="DR23" s="382"/>
      <c r="DS23" s="382"/>
      <c r="DT23" s="382"/>
      <c r="DU23" s="382"/>
      <c r="DV23" s="382"/>
      <c r="DW23" s="382"/>
      <c r="DX23" s="382"/>
      <c r="DY23" s="382"/>
      <c r="DZ23" s="382"/>
      <c r="EA23" s="382"/>
      <c r="EB23" s="382"/>
      <c r="EC23" s="382"/>
      <c r="ED23" s="382"/>
      <c r="EE23" s="382"/>
      <c r="EF23" s="382"/>
      <c r="EG23" s="382"/>
      <c r="EH23" s="382"/>
      <c r="EI23" s="382"/>
      <c r="EJ23" s="382"/>
      <c r="EK23" s="382"/>
      <c r="EL23" s="382"/>
      <c r="EM23" s="382"/>
      <c r="EN23" s="382"/>
      <c r="EO23" s="382"/>
      <c r="EP23" s="382"/>
      <c r="EQ23" s="382"/>
      <c r="ER23" s="382"/>
      <c r="ES23" s="382"/>
      <c r="ET23" s="382"/>
      <c r="EU23" s="382"/>
      <c r="EV23" s="382"/>
      <c r="EW23" s="382"/>
      <c r="EX23" s="382"/>
      <c r="EY23" s="382"/>
      <c r="EZ23" s="382"/>
      <c r="FA23" s="382"/>
      <c r="FB23" s="382"/>
      <c r="FC23" s="382"/>
      <c r="FD23" s="382"/>
      <c r="FE23" s="382"/>
      <c r="FF23" s="382"/>
      <c r="FG23" s="382"/>
      <c r="FH23" s="382"/>
      <c r="FI23" s="382"/>
      <c r="FJ23" s="382"/>
      <c r="FK23" s="382"/>
      <c r="FL23" s="382"/>
      <c r="FM23" s="382"/>
      <c r="FN23" s="382"/>
      <c r="FO23" s="382"/>
      <c r="FP23" s="382"/>
      <c r="FQ23" s="382"/>
      <c r="FR23" s="382"/>
      <c r="FS23" s="382"/>
      <c r="FT23" s="382"/>
      <c r="FU23" s="382"/>
      <c r="FV23" s="382"/>
      <c r="FW23" s="382"/>
      <c r="FX23" s="382"/>
      <c r="FY23" s="382"/>
      <c r="FZ23" s="382"/>
      <c r="GA23" s="382"/>
      <c r="GB23" s="382"/>
      <c r="GC23" s="382"/>
      <c r="GD23" s="382"/>
      <c r="GE23" s="382"/>
      <c r="GF23" s="382"/>
      <c r="GG23" s="382"/>
      <c r="GH23" s="382"/>
      <c r="GI23" s="382"/>
      <c r="GJ23" s="382"/>
      <c r="GK23" s="382"/>
      <c r="GL23" s="382"/>
      <c r="GM23" s="382"/>
      <c r="GN23" s="382"/>
      <c r="GO23" s="382"/>
      <c r="GP23" s="382"/>
      <c r="GQ23" s="382"/>
      <c r="GR23" s="382"/>
      <c r="GS23" s="382"/>
      <c r="GT23" s="382"/>
      <c r="GU23" s="382"/>
      <c r="GV23" s="382"/>
      <c r="GW23" s="382"/>
      <c r="GX23" s="382"/>
      <c r="GY23" s="382"/>
      <c r="GZ23" s="382"/>
      <c r="HA23" s="382"/>
      <c r="HB23" s="382"/>
      <c r="HC23" s="382"/>
      <c r="HD23" s="382"/>
      <c r="HE23" s="382"/>
      <c r="HF23" s="382"/>
      <c r="HG23" s="382"/>
      <c r="HH23" s="382"/>
      <c r="HI23" s="382"/>
      <c r="HJ23" s="382"/>
      <c r="HK23" s="382"/>
      <c r="HL23" s="382"/>
      <c r="HM23" s="382"/>
      <c r="HN23" s="382"/>
      <c r="HO23" s="382"/>
      <c r="HP23" s="382"/>
      <c r="HQ23" s="382"/>
      <c r="HR23" s="382"/>
      <c r="HS23" s="382"/>
      <c r="HT23" s="382"/>
      <c r="HU23" s="382"/>
      <c r="HV23" s="382"/>
      <c r="HW23" s="382"/>
      <c r="HX23" s="382"/>
      <c r="HY23" s="382"/>
      <c r="HZ23" s="382"/>
      <c r="IA23" s="382"/>
      <c r="IB23" s="382"/>
      <c r="IC23" s="382"/>
      <c r="ID23" s="382"/>
      <c r="IE23" s="382"/>
      <c r="IF23" s="382"/>
      <c r="IG23" s="382"/>
      <c r="IH23" s="382"/>
      <c r="II23" s="382"/>
      <c r="IJ23" s="382"/>
      <c r="IK23" s="382"/>
      <c r="IL23" s="382"/>
      <c r="IM23" s="382"/>
      <c r="IN23" s="382"/>
      <c r="IO23" s="382"/>
      <c r="IP23" s="382"/>
      <c r="IQ23" s="382"/>
      <c r="IR23" s="382"/>
      <c r="IS23" s="382"/>
      <c r="IT23" s="382"/>
      <c r="IU23" s="382"/>
      <c r="IV23" s="382"/>
      <c r="IW23" s="382"/>
      <c r="IX23" s="382"/>
      <c r="IY23" s="382"/>
      <c r="IZ23" s="382"/>
      <c r="JA23" s="382"/>
      <c r="JB23" s="382"/>
      <c r="JC23" s="382"/>
      <c r="JD23" s="382"/>
      <c r="JE23" s="382"/>
      <c r="JF23" s="382"/>
      <c r="JG23" s="382"/>
      <c r="JH23" s="382"/>
      <c r="JI23" s="382"/>
      <c r="JJ23" s="382"/>
      <c r="JK23" s="382"/>
      <c r="JL23" s="382"/>
      <c r="JM23" s="382"/>
      <c r="JN23" s="382"/>
      <c r="JO23" s="382"/>
      <c r="JP23" s="382"/>
      <c r="JQ23" s="382"/>
      <c r="JR23" s="382"/>
      <c r="JS23" s="382"/>
      <c r="JT23" s="382"/>
      <c r="JU23" s="382"/>
      <c r="JV23" s="382"/>
      <c r="JW23" s="382"/>
      <c r="JX23" s="382"/>
      <c r="JY23" s="382"/>
      <c r="JZ23" s="382"/>
      <c r="KA23" s="382"/>
      <c r="KB23" s="382"/>
      <c r="KC23" s="382"/>
      <c r="KD23" s="382"/>
      <c r="KE23" s="382"/>
      <c r="KF23" s="382"/>
      <c r="KG23" s="382"/>
      <c r="KH23" s="382"/>
      <c r="KI23" s="382"/>
      <c r="KJ23" s="382"/>
      <c r="KK23" s="382"/>
      <c r="KL23" s="382"/>
    </row>
    <row r="24" spans="1:298" x14ac:dyDescent="0.2">
      <c r="A24" s="484" t="str">
        <f>+Presupuesto!A390</f>
        <v>13.- CARPINTERIA METALICA</v>
      </c>
      <c r="B24" s="433">
        <f>+Presupuesto!G421</f>
        <v>0</v>
      </c>
      <c r="C24" s="492"/>
      <c r="D24" s="395"/>
      <c r="E24" s="395"/>
      <c r="F24" s="395"/>
      <c r="G24" s="395"/>
      <c r="H24" s="395"/>
      <c r="I24" s="393"/>
      <c r="J24" s="470"/>
      <c r="K24" s="470"/>
      <c r="L24" s="393"/>
      <c r="M24" s="393"/>
      <c r="N24" s="393"/>
      <c r="O24" s="393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433">
        <f t="shared" si="0"/>
        <v>0</v>
      </c>
      <c r="BL24" s="382"/>
      <c r="BN24" s="382"/>
      <c r="BO24" s="382"/>
      <c r="BP24" s="382"/>
      <c r="BQ24" s="382"/>
      <c r="BR24" s="382"/>
      <c r="BS24" s="382"/>
      <c r="BT24" s="382"/>
      <c r="BU24" s="382"/>
      <c r="BV24" s="382"/>
      <c r="BW24" s="382"/>
      <c r="BX24" s="382"/>
      <c r="BY24" s="382"/>
      <c r="BZ24" s="382"/>
      <c r="CA24" s="382"/>
      <c r="CB24" s="382"/>
      <c r="CC24" s="382"/>
      <c r="CD24" s="382"/>
      <c r="CE24" s="382"/>
      <c r="CF24" s="382"/>
      <c r="CG24" s="382"/>
      <c r="CH24" s="382"/>
      <c r="CI24" s="382"/>
      <c r="CJ24" s="382"/>
      <c r="CK24" s="382"/>
      <c r="CL24" s="382"/>
      <c r="CM24" s="382"/>
      <c r="CN24" s="382"/>
      <c r="CO24" s="382"/>
      <c r="CP24" s="382"/>
      <c r="CQ24" s="382"/>
      <c r="CR24" s="382"/>
      <c r="CS24" s="382"/>
      <c r="CT24" s="382"/>
      <c r="CU24" s="382"/>
      <c r="CV24" s="382"/>
      <c r="CW24" s="382"/>
      <c r="CX24" s="382"/>
      <c r="CY24" s="382"/>
      <c r="CZ24" s="382"/>
      <c r="DA24" s="382"/>
      <c r="DB24" s="382"/>
      <c r="DC24" s="382"/>
      <c r="DD24" s="382"/>
      <c r="DE24" s="382"/>
      <c r="DF24" s="382"/>
      <c r="DG24" s="382"/>
      <c r="DH24" s="382"/>
      <c r="DI24" s="382"/>
      <c r="DJ24" s="382"/>
      <c r="DK24" s="382"/>
      <c r="DL24" s="382"/>
      <c r="DM24" s="382"/>
      <c r="DN24" s="382"/>
      <c r="DO24" s="382"/>
      <c r="DP24" s="382"/>
      <c r="DQ24" s="382"/>
      <c r="DR24" s="382"/>
      <c r="DS24" s="382"/>
      <c r="DT24" s="382"/>
      <c r="DU24" s="382"/>
      <c r="DV24" s="382"/>
      <c r="DW24" s="382"/>
      <c r="DX24" s="382"/>
      <c r="DY24" s="382"/>
      <c r="DZ24" s="382"/>
      <c r="EA24" s="382"/>
      <c r="EB24" s="382"/>
      <c r="EC24" s="382"/>
      <c r="ED24" s="382"/>
      <c r="EE24" s="382"/>
      <c r="EF24" s="382"/>
      <c r="EG24" s="382"/>
      <c r="EH24" s="382"/>
      <c r="EI24" s="382"/>
      <c r="EJ24" s="382"/>
      <c r="EK24" s="382"/>
      <c r="EL24" s="382"/>
      <c r="EM24" s="382"/>
      <c r="EN24" s="382"/>
      <c r="EO24" s="382"/>
      <c r="EP24" s="382"/>
      <c r="EQ24" s="382"/>
      <c r="ER24" s="382"/>
      <c r="ES24" s="382"/>
      <c r="ET24" s="382"/>
      <c r="EU24" s="382"/>
      <c r="EV24" s="382"/>
      <c r="EW24" s="382"/>
      <c r="EX24" s="382"/>
      <c r="EY24" s="382"/>
      <c r="EZ24" s="382"/>
      <c r="FA24" s="382"/>
      <c r="FB24" s="382"/>
      <c r="FC24" s="382"/>
      <c r="FD24" s="382"/>
      <c r="FE24" s="382"/>
      <c r="FF24" s="382"/>
      <c r="FG24" s="382"/>
      <c r="FH24" s="382"/>
      <c r="FI24" s="382"/>
      <c r="FJ24" s="382"/>
      <c r="FK24" s="382"/>
      <c r="FL24" s="382"/>
      <c r="FM24" s="382"/>
      <c r="FN24" s="382"/>
      <c r="FO24" s="382"/>
      <c r="FP24" s="382"/>
      <c r="FQ24" s="382"/>
      <c r="FR24" s="382"/>
      <c r="FS24" s="382"/>
      <c r="FT24" s="382"/>
      <c r="FU24" s="382"/>
      <c r="FV24" s="382"/>
      <c r="FW24" s="382"/>
      <c r="FX24" s="382"/>
      <c r="FY24" s="382"/>
      <c r="FZ24" s="382"/>
      <c r="GA24" s="382"/>
      <c r="GB24" s="382"/>
      <c r="GC24" s="382"/>
      <c r="GD24" s="382"/>
      <c r="GE24" s="382"/>
      <c r="GF24" s="382"/>
      <c r="GG24" s="382"/>
      <c r="GH24" s="382"/>
      <c r="GI24" s="382"/>
      <c r="GJ24" s="382"/>
      <c r="GK24" s="382"/>
      <c r="GL24" s="382"/>
      <c r="GM24" s="382"/>
      <c r="GN24" s="382"/>
      <c r="GO24" s="382"/>
      <c r="GP24" s="382"/>
      <c r="GQ24" s="382"/>
      <c r="GR24" s="382"/>
      <c r="GS24" s="382"/>
      <c r="GT24" s="382"/>
      <c r="GU24" s="382"/>
      <c r="GV24" s="382"/>
      <c r="GW24" s="382"/>
      <c r="GX24" s="382"/>
      <c r="GY24" s="382"/>
      <c r="GZ24" s="382"/>
      <c r="HA24" s="382"/>
      <c r="HB24" s="382"/>
      <c r="HC24" s="382"/>
      <c r="HD24" s="382"/>
      <c r="HE24" s="382"/>
      <c r="HF24" s="382"/>
      <c r="HG24" s="382"/>
      <c r="HH24" s="382"/>
      <c r="HI24" s="382"/>
      <c r="HJ24" s="382"/>
      <c r="HK24" s="382"/>
      <c r="HL24" s="382"/>
      <c r="HM24" s="382"/>
      <c r="HN24" s="382"/>
      <c r="HO24" s="382"/>
      <c r="HP24" s="382"/>
      <c r="HQ24" s="382"/>
      <c r="HR24" s="382"/>
      <c r="HS24" s="382"/>
      <c r="HT24" s="382"/>
      <c r="HU24" s="382"/>
      <c r="HV24" s="382"/>
      <c r="HW24" s="382"/>
      <c r="HX24" s="382"/>
      <c r="HY24" s="382"/>
      <c r="HZ24" s="382"/>
      <c r="IA24" s="382"/>
      <c r="IB24" s="382"/>
      <c r="IC24" s="382"/>
      <c r="ID24" s="382"/>
      <c r="IE24" s="382"/>
      <c r="IF24" s="382"/>
      <c r="IG24" s="382"/>
      <c r="IH24" s="382"/>
      <c r="II24" s="382"/>
      <c r="IJ24" s="382"/>
      <c r="IK24" s="382"/>
      <c r="IL24" s="382"/>
      <c r="IM24" s="382"/>
      <c r="IN24" s="382"/>
      <c r="IO24" s="382"/>
      <c r="IP24" s="382"/>
      <c r="IQ24" s="382"/>
      <c r="IR24" s="382"/>
      <c r="IS24" s="382"/>
      <c r="IT24" s="382"/>
      <c r="IU24" s="382"/>
      <c r="IV24" s="382"/>
      <c r="IW24" s="382"/>
      <c r="IX24" s="382"/>
      <c r="IY24" s="382"/>
      <c r="IZ24" s="382"/>
      <c r="JA24" s="382"/>
      <c r="JB24" s="382"/>
      <c r="JC24" s="382"/>
      <c r="JD24" s="382"/>
      <c r="JE24" s="382"/>
      <c r="JF24" s="382"/>
      <c r="JG24" s="382"/>
      <c r="JH24" s="382"/>
      <c r="JI24" s="382"/>
      <c r="JJ24" s="382"/>
      <c r="JK24" s="382"/>
      <c r="JL24" s="382"/>
      <c r="JM24" s="382"/>
      <c r="JN24" s="382"/>
      <c r="JO24" s="382"/>
      <c r="JP24" s="382"/>
      <c r="JQ24" s="382"/>
      <c r="JR24" s="382"/>
      <c r="JS24" s="382"/>
      <c r="JT24" s="382"/>
      <c r="JU24" s="382"/>
      <c r="JV24" s="382"/>
      <c r="JW24" s="382"/>
      <c r="JX24" s="382"/>
      <c r="JY24" s="382"/>
      <c r="JZ24" s="382"/>
      <c r="KA24" s="382"/>
      <c r="KB24" s="382"/>
      <c r="KC24" s="382"/>
      <c r="KD24" s="382"/>
      <c r="KE24" s="382"/>
      <c r="KF24" s="382"/>
      <c r="KG24" s="382"/>
      <c r="KH24" s="382"/>
      <c r="KI24" s="382"/>
      <c r="KJ24" s="382"/>
      <c r="KK24" s="382"/>
      <c r="KL24" s="382"/>
    </row>
    <row r="25" spans="1:298" x14ac:dyDescent="0.2">
      <c r="A25" s="484" t="str">
        <f>+Presupuesto!A422</f>
        <v>14.- CERRAJERIA</v>
      </c>
      <c r="B25" s="433">
        <f>+Presupuesto!G453</f>
        <v>0</v>
      </c>
      <c r="C25" s="492"/>
      <c r="D25" s="395"/>
      <c r="E25" s="395"/>
      <c r="F25" s="395"/>
      <c r="G25" s="395"/>
      <c r="H25" s="395"/>
      <c r="I25" s="393"/>
      <c r="J25" s="393"/>
      <c r="K25" s="470"/>
      <c r="L25" s="470"/>
      <c r="M25" s="393"/>
      <c r="N25" s="393"/>
      <c r="O25" s="393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433">
        <f t="shared" si="0"/>
        <v>0</v>
      </c>
      <c r="BL25" s="382"/>
      <c r="BN25" s="382"/>
      <c r="BO25" s="382"/>
      <c r="BP25" s="382"/>
      <c r="BQ25" s="382"/>
      <c r="BR25" s="382"/>
      <c r="BS25" s="382"/>
      <c r="BT25" s="382"/>
      <c r="BU25" s="382"/>
      <c r="BV25" s="382"/>
      <c r="BW25" s="382"/>
      <c r="BX25" s="382"/>
      <c r="BY25" s="382"/>
      <c r="BZ25" s="382"/>
      <c r="CA25" s="382"/>
      <c r="CB25" s="382"/>
      <c r="CC25" s="382"/>
      <c r="CD25" s="382"/>
      <c r="CE25" s="382"/>
      <c r="CF25" s="382"/>
      <c r="CG25" s="382"/>
      <c r="CH25" s="382"/>
      <c r="CI25" s="382"/>
      <c r="CJ25" s="382"/>
      <c r="CK25" s="382"/>
      <c r="CL25" s="382"/>
      <c r="CM25" s="382"/>
      <c r="CN25" s="382"/>
      <c r="CO25" s="382"/>
      <c r="CP25" s="382"/>
      <c r="CQ25" s="382"/>
      <c r="CR25" s="382"/>
      <c r="CS25" s="382"/>
      <c r="CT25" s="382"/>
      <c r="CU25" s="382"/>
      <c r="CV25" s="382"/>
      <c r="CW25" s="382"/>
      <c r="CX25" s="382"/>
      <c r="CY25" s="382"/>
      <c r="CZ25" s="382"/>
      <c r="DA25" s="382"/>
      <c r="DB25" s="382"/>
      <c r="DC25" s="382"/>
      <c r="DD25" s="382"/>
      <c r="DE25" s="382"/>
      <c r="DF25" s="382"/>
      <c r="DG25" s="382"/>
      <c r="DH25" s="382"/>
      <c r="DI25" s="382"/>
      <c r="DJ25" s="382"/>
      <c r="DK25" s="382"/>
      <c r="DL25" s="382"/>
      <c r="DM25" s="382"/>
      <c r="DN25" s="382"/>
      <c r="DO25" s="382"/>
      <c r="DP25" s="382"/>
      <c r="DQ25" s="382"/>
      <c r="DR25" s="382"/>
      <c r="DS25" s="382"/>
      <c r="DT25" s="382"/>
      <c r="DU25" s="382"/>
      <c r="DV25" s="382"/>
      <c r="DW25" s="382"/>
      <c r="DX25" s="382"/>
      <c r="DY25" s="382"/>
      <c r="DZ25" s="382"/>
      <c r="EA25" s="382"/>
      <c r="EB25" s="382"/>
      <c r="EC25" s="382"/>
      <c r="ED25" s="382"/>
      <c r="EE25" s="382"/>
      <c r="EF25" s="382"/>
      <c r="EG25" s="382"/>
      <c r="EH25" s="382"/>
      <c r="EI25" s="382"/>
      <c r="EJ25" s="382"/>
      <c r="EK25" s="382"/>
      <c r="EL25" s="382"/>
      <c r="EM25" s="382"/>
      <c r="EN25" s="382"/>
      <c r="EO25" s="382"/>
      <c r="EP25" s="382"/>
      <c r="EQ25" s="382"/>
      <c r="ER25" s="382"/>
      <c r="ES25" s="382"/>
      <c r="ET25" s="382"/>
      <c r="EU25" s="382"/>
      <c r="EV25" s="382"/>
      <c r="EW25" s="382"/>
      <c r="EX25" s="382"/>
      <c r="EY25" s="382"/>
      <c r="EZ25" s="382"/>
      <c r="FA25" s="382"/>
      <c r="FB25" s="382"/>
      <c r="FC25" s="382"/>
      <c r="FD25" s="382"/>
      <c r="FE25" s="382"/>
      <c r="FF25" s="382"/>
      <c r="FG25" s="382"/>
      <c r="FH25" s="382"/>
      <c r="FI25" s="382"/>
      <c r="FJ25" s="382"/>
      <c r="FK25" s="382"/>
      <c r="FL25" s="382"/>
      <c r="FM25" s="382"/>
      <c r="FN25" s="382"/>
      <c r="FO25" s="382"/>
      <c r="FP25" s="382"/>
      <c r="FQ25" s="382"/>
      <c r="FR25" s="382"/>
      <c r="FS25" s="382"/>
      <c r="FT25" s="382"/>
      <c r="FU25" s="382"/>
      <c r="FV25" s="382"/>
      <c r="FW25" s="382"/>
      <c r="FX25" s="382"/>
      <c r="FY25" s="382"/>
      <c r="FZ25" s="382"/>
      <c r="GA25" s="382"/>
      <c r="GB25" s="382"/>
      <c r="GC25" s="382"/>
      <c r="GD25" s="382"/>
      <c r="GE25" s="382"/>
      <c r="GF25" s="382"/>
      <c r="GG25" s="382"/>
      <c r="GH25" s="382"/>
      <c r="GI25" s="382"/>
      <c r="GJ25" s="382"/>
      <c r="GK25" s="382"/>
      <c r="GL25" s="382"/>
      <c r="GM25" s="382"/>
      <c r="GN25" s="382"/>
      <c r="GO25" s="382"/>
      <c r="GP25" s="382"/>
      <c r="GQ25" s="382"/>
      <c r="GR25" s="382"/>
      <c r="GS25" s="382"/>
      <c r="GT25" s="382"/>
      <c r="GU25" s="382"/>
      <c r="GV25" s="382"/>
      <c r="GW25" s="382"/>
      <c r="GX25" s="382"/>
      <c r="GY25" s="382"/>
      <c r="GZ25" s="382"/>
      <c r="HA25" s="382"/>
      <c r="HB25" s="382"/>
      <c r="HC25" s="382"/>
      <c r="HD25" s="382"/>
      <c r="HE25" s="382"/>
      <c r="HF25" s="382"/>
      <c r="HG25" s="382"/>
      <c r="HH25" s="382"/>
      <c r="HI25" s="382"/>
      <c r="HJ25" s="382"/>
      <c r="HK25" s="382"/>
      <c r="HL25" s="382"/>
      <c r="HM25" s="382"/>
      <c r="HN25" s="382"/>
      <c r="HO25" s="382"/>
      <c r="HP25" s="382"/>
      <c r="HQ25" s="382"/>
      <c r="HR25" s="382"/>
      <c r="HS25" s="382"/>
      <c r="HT25" s="382"/>
      <c r="HU25" s="382"/>
      <c r="HV25" s="382"/>
      <c r="HW25" s="382"/>
      <c r="HX25" s="382"/>
      <c r="HY25" s="382"/>
      <c r="HZ25" s="382"/>
      <c r="IA25" s="382"/>
      <c r="IB25" s="382"/>
      <c r="IC25" s="382"/>
      <c r="ID25" s="382"/>
      <c r="IE25" s="382"/>
      <c r="IF25" s="382"/>
      <c r="IG25" s="382"/>
      <c r="IH25" s="382"/>
      <c r="II25" s="382"/>
      <c r="IJ25" s="382"/>
      <c r="IK25" s="382"/>
      <c r="IL25" s="382"/>
      <c r="IM25" s="382"/>
      <c r="IN25" s="382"/>
      <c r="IO25" s="382"/>
      <c r="IP25" s="382"/>
      <c r="IQ25" s="382"/>
      <c r="IR25" s="382"/>
      <c r="IS25" s="382"/>
      <c r="IT25" s="382"/>
      <c r="IU25" s="382"/>
      <c r="IV25" s="382"/>
      <c r="IW25" s="382"/>
      <c r="IX25" s="382"/>
      <c r="IY25" s="382"/>
      <c r="IZ25" s="382"/>
      <c r="JA25" s="382"/>
      <c r="JB25" s="382"/>
      <c r="JC25" s="382"/>
      <c r="JD25" s="382"/>
      <c r="JE25" s="382"/>
      <c r="JF25" s="382"/>
      <c r="JG25" s="382"/>
      <c r="JH25" s="382"/>
      <c r="JI25" s="382"/>
      <c r="JJ25" s="382"/>
      <c r="JK25" s="382"/>
      <c r="JL25" s="382"/>
      <c r="JM25" s="382"/>
      <c r="JN25" s="382"/>
      <c r="JO25" s="382"/>
      <c r="JP25" s="382"/>
      <c r="JQ25" s="382"/>
      <c r="JR25" s="382"/>
      <c r="JS25" s="382"/>
      <c r="JT25" s="382"/>
      <c r="JU25" s="382"/>
      <c r="JV25" s="382"/>
      <c r="JW25" s="382"/>
      <c r="JX25" s="382"/>
      <c r="JY25" s="382"/>
      <c r="JZ25" s="382"/>
      <c r="KA25" s="382"/>
      <c r="KB25" s="382"/>
      <c r="KC25" s="382"/>
      <c r="KD25" s="382"/>
      <c r="KE25" s="382"/>
      <c r="KF25" s="382"/>
      <c r="KG25" s="382"/>
      <c r="KH25" s="382"/>
      <c r="KI25" s="382"/>
      <c r="KJ25" s="382"/>
      <c r="KK25" s="382"/>
      <c r="KL25" s="382"/>
    </row>
    <row r="26" spans="1:298" x14ac:dyDescent="0.2">
      <c r="A26" s="484" t="str">
        <f>+Presupuesto!A454</f>
        <v>15.- APARATOS SANITARIOS</v>
      </c>
      <c r="B26" s="433">
        <f>+Presupuesto!G486</f>
        <v>0</v>
      </c>
      <c r="C26" s="492"/>
      <c r="D26" s="395"/>
      <c r="E26" s="395"/>
      <c r="F26" s="395"/>
      <c r="G26" s="395"/>
      <c r="H26" s="395"/>
      <c r="I26" s="395"/>
      <c r="J26" s="395"/>
      <c r="K26" s="395"/>
      <c r="L26" s="470"/>
      <c r="M26" s="470"/>
      <c r="N26" s="470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433">
        <f t="shared" si="0"/>
        <v>0</v>
      </c>
      <c r="BL26" s="382"/>
      <c r="BN26" s="382"/>
      <c r="BO26" s="382"/>
      <c r="BP26" s="382"/>
      <c r="BQ26" s="382"/>
      <c r="BR26" s="382"/>
      <c r="BS26" s="382"/>
      <c r="BT26" s="382"/>
      <c r="BU26" s="382"/>
      <c r="BV26" s="382"/>
      <c r="BW26" s="382"/>
      <c r="BX26" s="382"/>
      <c r="BY26" s="382"/>
      <c r="BZ26" s="382"/>
      <c r="CA26" s="382"/>
      <c r="CB26" s="382"/>
      <c r="CC26" s="382"/>
      <c r="CD26" s="382"/>
      <c r="CE26" s="382"/>
      <c r="CF26" s="382"/>
      <c r="CG26" s="382"/>
      <c r="CH26" s="382"/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82"/>
      <c r="CW26" s="382"/>
      <c r="CX26" s="382"/>
      <c r="CY26" s="382"/>
      <c r="CZ26" s="382"/>
      <c r="DA26" s="382"/>
      <c r="DB26" s="382"/>
      <c r="DC26" s="382"/>
      <c r="DD26" s="382"/>
      <c r="DE26" s="382"/>
      <c r="DF26" s="382"/>
      <c r="DG26" s="382"/>
      <c r="DH26" s="382"/>
      <c r="DI26" s="382"/>
      <c r="DJ26" s="382"/>
      <c r="DK26" s="382"/>
      <c r="DL26" s="382"/>
      <c r="DM26" s="382"/>
      <c r="DN26" s="382"/>
      <c r="DO26" s="382"/>
      <c r="DP26" s="382"/>
      <c r="DQ26" s="382"/>
      <c r="DR26" s="382"/>
      <c r="DS26" s="382"/>
      <c r="DT26" s="382"/>
      <c r="DU26" s="382"/>
      <c r="DV26" s="382"/>
      <c r="DW26" s="382"/>
      <c r="DX26" s="382"/>
      <c r="DY26" s="382"/>
      <c r="DZ26" s="382"/>
      <c r="EA26" s="382"/>
      <c r="EB26" s="382"/>
      <c r="EC26" s="382"/>
      <c r="ED26" s="382"/>
      <c r="EE26" s="382"/>
      <c r="EF26" s="382"/>
      <c r="EG26" s="382"/>
      <c r="EH26" s="382"/>
      <c r="EI26" s="382"/>
      <c r="EJ26" s="382"/>
      <c r="EK26" s="382"/>
      <c r="EL26" s="382"/>
      <c r="EM26" s="382"/>
      <c r="EN26" s="382"/>
      <c r="EO26" s="382"/>
      <c r="EP26" s="382"/>
      <c r="EQ26" s="382"/>
      <c r="ER26" s="382"/>
      <c r="ES26" s="382"/>
      <c r="ET26" s="382"/>
      <c r="EU26" s="382"/>
      <c r="EV26" s="382"/>
      <c r="EW26" s="382"/>
      <c r="EX26" s="382"/>
      <c r="EY26" s="382"/>
      <c r="EZ26" s="382"/>
      <c r="FA26" s="382"/>
      <c r="FB26" s="382"/>
      <c r="FC26" s="382"/>
      <c r="FD26" s="382"/>
      <c r="FE26" s="382"/>
      <c r="FF26" s="382"/>
      <c r="FG26" s="382"/>
      <c r="FH26" s="382"/>
      <c r="FI26" s="382"/>
      <c r="FJ26" s="382"/>
      <c r="FK26" s="382"/>
      <c r="FL26" s="382"/>
      <c r="FM26" s="382"/>
      <c r="FN26" s="382"/>
      <c r="FO26" s="382"/>
      <c r="FP26" s="382"/>
      <c r="FQ26" s="382"/>
      <c r="FR26" s="382"/>
      <c r="FS26" s="382"/>
      <c r="FT26" s="382"/>
      <c r="FU26" s="382"/>
      <c r="FV26" s="382"/>
      <c r="FW26" s="382"/>
      <c r="FX26" s="382"/>
      <c r="FY26" s="382"/>
      <c r="FZ26" s="382"/>
      <c r="GA26" s="382"/>
      <c r="GB26" s="382"/>
      <c r="GC26" s="382"/>
      <c r="GD26" s="382"/>
      <c r="GE26" s="382"/>
      <c r="GF26" s="382"/>
      <c r="GG26" s="382"/>
      <c r="GH26" s="382"/>
      <c r="GI26" s="382"/>
      <c r="GJ26" s="382"/>
      <c r="GK26" s="382"/>
      <c r="GL26" s="382"/>
      <c r="GM26" s="382"/>
      <c r="GN26" s="382"/>
      <c r="GO26" s="382"/>
      <c r="GP26" s="382"/>
      <c r="GQ26" s="382"/>
      <c r="GR26" s="382"/>
      <c r="GS26" s="382"/>
      <c r="GT26" s="382"/>
      <c r="GU26" s="382"/>
      <c r="GV26" s="382"/>
      <c r="GW26" s="382"/>
      <c r="GX26" s="382"/>
      <c r="GY26" s="382"/>
      <c r="GZ26" s="382"/>
      <c r="HA26" s="382"/>
      <c r="HB26" s="382"/>
      <c r="HC26" s="382"/>
      <c r="HD26" s="382"/>
      <c r="HE26" s="382"/>
      <c r="HF26" s="382"/>
      <c r="HG26" s="382"/>
      <c r="HH26" s="382"/>
      <c r="HI26" s="382"/>
      <c r="HJ26" s="382"/>
      <c r="HK26" s="382"/>
      <c r="HL26" s="382"/>
      <c r="HM26" s="382"/>
      <c r="HN26" s="382"/>
      <c r="HO26" s="382"/>
      <c r="HP26" s="382"/>
      <c r="HQ26" s="382"/>
      <c r="HR26" s="382"/>
      <c r="HS26" s="382"/>
      <c r="HT26" s="382"/>
      <c r="HU26" s="382"/>
      <c r="HV26" s="382"/>
      <c r="HW26" s="382"/>
      <c r="HX26" s="382"/>
      <c r="HY26" s="382"/>
      <c r="HZ26" s="382"/>
      <c r="IA26" s="382"/>
      <c r="IB26" s="382"/>
      <c r="IC26" s="382"/>
      <c r="ID26" s="382"/>
      <c r="IE26" s="382"/>
      <c r="IF26" s="382"/>
      <c r="IG26" s="382"/>
      <c r="IH26" s="382"/>
      <c r="II26" s="382"/>
      <c r="IJ26" s="382"/>
      <c r="IK26" s="382"/>
      <c r="IL26" s="382"/>
      <c r="IM26" s="382"/>
      <c r="IN26" s="382"/>
      <c r="IO26" s="382"/>
      <c r="IP26" s="382"/>
      <c r="IQ26" s="382"/>
      <c r="IR26" s="382"/>
      <c r="IS26" s="382"/>
      <c r="IT26" s="382"/>
      <c r="IU26" s="382"/>
      <c r="IV26" s="382"/>
      <c r="IW26" s="382"/>
      <c r="IX26" s="382"/>
      <c r="IY26" s="382"/>
      <c r="IZ26" s="382"/>
      <c r="JA26" s="382"/>
      <c r="JB26" s="382"/>
      <c r="JC26" s="382"/>
      <c r="JD26" s="382"/>
      <c r="JE26" s="382"/>
      <c r="JF26" s="382"/>
      <c r="JG26" s="382"/>
      <c r="JH26" s="382"/>
      <c r="JI26" s="382"/>
      <c r="JJ26" s="382"/>
      <c r="JK26" s="382"/>
      <c r="JL26" s="382"/>
      <c r="JM26" s="382"/>
      <c r="JN26" s="382"/>
      <c r="JO26" s="382"/>
      <c r="JP26" s="382"/>
      <c r="JQ26" s="382"/>
      <c r="JR26" s="382"/>
      <c r="JS26" s="382"/>
      <c r="JT26" s="382"/>
      <c r="JU26" s="382"/>
      <c r="JV26" s="382"/>
      <c r="JW26" s="382"/>
      <c r="JX26" s="382"/>
      <c r="JY26" s="382"/>
      <c r="JZ26" s="382"/>
      <c r="KA26" s="382"/>
      <c r="KB26" s="382"/>
      <c r="KC26" s="382"/>
      <c r="KD26" s="382"/>
      <c r="KE26" s="382"/>
      <c r="KF26" s="382"/>
      <c r="KG26" s="382"/>
      <c r="KH26" s="382"/>
      <c r="KI26" s="382"/>
      <c r="KJ26" s="382"/>
      <c r="KK26" s="382"/>
      <c r="KL26" s="382"/>
    </row>
    <row r="27" spans="1:298" x14ac:dyDescent="0.2">
      <c r="A27" s="484" t="str">
        <f>+Presupuesto!A487</f>
        <v>16.- ACABADOS</v>
      </c>
      <c r="B27" s="433">
        <f>+Presupuesto!G517</f>
        <v>0</v>
      </c>
      <c r="C27" s="492"/>
      <c r="D27" s="395"/>
      <c r="E27" s="395"/>
      <c r="F27" s="395"/>
      <c r="G27" s="395"/>
      <c r="H27" s="395"/>
      <c r="I27" s="395"/>
      <c r="J27" s="395"/>
      <c r="K27" s="470"/>
      <c r="L27" s="470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433">
        <f t="shared" si="0"/>
        <v>0</v>
      </c>
      <c r="BL27" s="382"/>
      <c r="BN27" s="382"/>
      <c r="BO27" s="382"/>
      <c r="BP27" s="382"/>
      <c r="BQ27" s="382"/>
      <c r="BR27" s="382"/>
      <c r="BS27" s="382"/>
      <c r="BT27" s="382"/>
      <c r="BU27" s="382"/>
      <c r="BV27" s="382"/>
      <c r="BW27" s="382"/>
      <c r="BX27" s="382"/>
      <c r="BY27" s="382"/>
      <c r="BZ27" s="382"/>
      <c r="CA27" s="382"/>
      <c r="CB27" s="382"/>
      <c r="CC27" s="382"/>
      <c r="CD27" s="382"/>
      <c r="CE27" s="382"/>
      <c r="CF27" s="382"/>
      <c r="CG27" s="382"/>
      <c r="CH27" s="382"/>
      <c r="CI27" s="382"/>
      <c r="CJ27" s="382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2"/>
      <c r="CY27" s="382"/>
      <c r="CZ27" s="382"/>
      <c r="DA27" s="382"/>
      <c r="DB27" s="382"/>
      <c r="DC27" s="382"/>
      <c r="DD27" s="382"/>
      <c r="DE27" s="382"/>
      <c r="DF27" s="382"/>
      <c r="DG27" s="382"/>
      <c r="DH27" s="382"/>
      <c r="DI27" s="382"/>
      <c r="DJ27" s="382"/>
      <c r="DK27" s="382"/>
      <c r="DL27" s="382"/>
      <c r="DM27" s="382"/>
      <c r="DN27" s="382"/>
      <c r="DO27" s="382"/>
      <c r="DP27" s="382"/>
      <c r="DQ27" s="382"/>
      <c r="DR27" s="382"/>
      <c r="DS27" s="382"/>
      <c r="DT27" s="382"/>
      <c r="DU27" s="382"/>
      <c r="DV27" s="382"/>
      <c r="DW27" s="382"/>
      <c r="DX27" s="382"/>
      <c r="DY27" s="382"/>
      <c r="DZ27" s="382"/>
      <c r="EA27" s="382"/>
      <c r="EB27" s="382"/>
      <c r="EC27" s="382"/>
      <c r="ED27" s="382"/>
      <c r="EE27" s="382"/>
      <c r="EF27" s="382"/>
      <c r="EG27" s="382"/>
      <c r="EH27" s="382"/>
      <c r="EI27" s="382"/>
      <c r="EJ27" s="382"/>
      <c r="EK27" s="382"/>
      <c r="EL27" s="382"/>
      <c r="EM27" s="382"/>
      <c r="EN27" s="382"/>
      <c r="EO27" s="382"/>
      <c r="EP27" s="382"/>
      <c r="EQ27" s="382"/>
      <c r="ER27" s="382"/>
      <c r="ES27" s="382"/>
      <c r="ET27" s="382"/>
      <c r="EU27" s="382"/>
      <c r="EV27" s="382"/>
      <c r="EW27" s="382"/>
      <c r="EX27" s="382"/>
      <c r="EY27" s="382"/>
      <c r="EZ27" s="382"/>
      <c r="FA27" s="382"/>
      <c r="FB27" s="382"/>
      <c r="FC27" s="382"/>
      <c r="FD27" s="382"/>
      <c r="FE27" s="382"/>
      <c r="FF27" s="382"/>
      <c r="FG27" s="382"/>
      <c r="FH27" s="382"/>
      <c r="FI27" s="382"/>
      <c r="FJ27" s="382"/>
      <c r="FK27" s="382"/>
      <c r="FL27" s="382"/>
      <c r="FM27" s="382"/>
      <c r="FN27" s="382"/>
      <c r="FO27" s="382"/>
      <c r="FP27" s="382"/>
      <c r="FQ27" s="382"/>
      <c r="FR27" s="382"/>
      <c r="FS27" s="382"/>
      <c r="FT27" s="382"/>
      <c r="FU27" s="382"/>
      <c r="FV27" s="382"/>
      <c r="FW27" s="382"/>
      <c r="FX27" s="382"/>
      <c r="FY27" s="382"/>
      <c r="FZ27" s="382"/>
      <c r="GA27" s="382"/>
      <c r="GB27" s="382"/>
      <c r="GC27" s="382"/>
      <c r="GD27" s="382"/>
      <c r="GE27" s="382"/>
      <c r="GF27" s="382"/>
      <c r="GG27" s="382"/>
      <c r="GH27" s="382"/>
      <c r="GI27" s="382"/>
      <c r="GJ27" s="382"/>
      <c r="GK27" s="382"/>
      <c r="GL27" s="382"/>
      <c r="GM27" s="382"/>
      <c r="GN27" s="382"/>
      <c r="GO27" s="382"/>
      <c r="GP27" s="382"/>
      <c r="GQ27" s="382"/>
      <c r="GR27" s="382"/>
      <c r="GS27" s="382"/>
      <c r="GT27" s="382"/>
      <c r="GU27" s="382"/>
      <c r="GV27" s="382"/>
      <c r="GW27" s="382"/>
      <c r="GX27" s="382"/>
      <c r="GY27" s="382"/>
      <c r="GZ27" s="382"/>
      <c r="HA27" s="382"/>
      <c r="HB27" s="382"/>
      <c r="HC27" s="382"/>
      <c r="HD27" s="382"/>
      <c r="HE27" s="382"/>
      <c r="HF27" s="382"/>
      <c r="HG27" s="382"/>
      <c r="HH27" s="382"/>
      <c r="HI27" s="382"/>
      <c r="HJ27" s="382"/>
      <c r="HK27" s="382"/>
      <c r="HL27" s="382"/>
      <c r="HM27" s="382"/>
      <c r="HN27" s="382"/>
      <c r="HO27" s="382"/>
      <c r="HP27" s="382"/>
      <c r="HQ27" s="382"/>
      <c r="HR27" s="382"/>
      <c r="HS27" s="382"/>
      <c r="HT27" s="382"/>
      <c r="HU27" s="382"/>
      <c r="HV27" s="382"/>
      <c r="HW27" s="382"/>
      <c r="HX27" s="382"/>
      <c r="HY27" s="382"/>
      <c r="HZ27" s="382"/>
      <c r="IA27" s="382"/>
      <c r="IB27" s="382"/>
      <c r="IC27" s="382"/>
      <c r="ID27" s="382"/>
      <c r="IE27" s="382"/>
      <c r="IF27" s="382"/>
      <c r="IG27" s="382"/>
      <c r="IH27" s="382"/>
      <c r="II27" s="382"/>
      <c r="IJ27" s="382"/>
      <c r="IK27" s="382"/>
      <c r="IL27" s="382"/>
      <c r="IM27" s="382"/>
      <c r="IN27" s="382"/>
      <c r="IO27" s="382"/>
      <c r="IP27" s="382"/>
      <c r="IQ27" s="382"/>
      <c r="IR27" s="382"/>
      <c r="IS27" s="382"/>
      <c r="IT27" s="382"/>
      <c r="IU27" s="382"/>
      <c r="IV27" s="382"/>
      <c r="IW27" s="382"/>
      <c r="IX27" s="382"/>
      <c r="IY27" s="382"/>
      <c r="IZ27" s="382"/>
      <c r="JA27" s="382"/>
      <c r="JB27" s="382"/>
      <c r="JC27" s="382"/>
      <c r="JD27" s="382"/>
      <c r="JE27" s="382"/>
      <c r="JF27" s="382"/>
      <c r="JG27" s="382"/>
      <c r="JH27" s="382"/>
      <c r="JI27" s="382"/>
      <c r="JJ27" s="382"/>
      <c r="JK27" s="382"/>
      <c r="JL27" s="382"/>
      <c r="JM27" s="382"/>
      <c r="JN27" s="382"/>
      <c r="JO27" s="382"/>
      <c r="JP27" s="382"/>
      <c r="JQ27" s="382"/>
      <c r="JR27" s="382"/>
      <c r="JS27" s="382"/>
      <c r="JT27" s="382"/>
      <c r="JU27" s="382"/>
      <c r="JV27" s="382"/>
      <c r="JW27" s="382"/>
      <c r="JX27" s="382"/>
      <c r="JY27" s="382"/>
      <c r="JZ27" s="382"/>
      <c r="KA27" s="382"/>
      <c r="KB27" s="382"/>
      <c r="KC27" s="382"/>
      <c r="KD27" s="382"/>
      <c r="KE27" s="382"/>
      <c r="KF27" s="382"/>
      <c r="KG27" s="382"/>
      <c r="KH27" s="382"/>
      <c r="KI27" s="382"/>
      <c r="KJ27" s="382"/>
      <c r="KK27" s="382"/>
      <c r="KL27" s="382"/>
    </row>
    <row r="28" spans="1:298" s="194" customFormat="1" x14ac:dyDescent="0.2">
      <c r="A28" s="485" t="str">
        <f>+Presupuesto!A518</f>
        <v>17.- TRABAJOS VARIOS</v>
      </c>
      <c r="B28" s="439">
        <f>+Presupuesto!G549</f>
        <v>0</v>
      </c>
      <c r="C28" s="492"/>
      <c r="D28" s="395"/>
      <c r="E28" s="395"/>
      <c r="F28" s="395"/>
      <c r="G28" s="395"/>
      <c r="H28" s="470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433">
        <f t="shared" si="0"/>
        <v>0</v>
      </c>
      <c r="BL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8"/>
      <c r="CQ28" s="378"/>
      <c r="CR28" s="378"/>
      <c r="CS28" s="378"/>
      <c r="CT28" s="378"/>
      <c r="CU28" s="378"/>
      <c r="CV28" s="378"/>
      <c r="CW28" s="378"/>
      <c r="CX28" s="378"/>
      <c r="CY28" s="378"/>
      <c r="CZ28" s="378"/>
      <c r="DA28" s="378"/>
      <c r="DB28" s="378"/>
      <c r="DC28" s="378"/>
      <c r="DD28" s="378"/>
      <c r="DE28" s="378"/>
      <c r="DF28" s="378"/>
      <c r="DG28" s="378"/>
      <c r="DH28" s="378"/>
      <c r="DI28" s="378"/>
      <c r="DJ28" s="378"/>
      <c r="DK28" s="378"/>
      <c r="DL28" s="378"/>
      <c r="DM28" s="378"/>
      <c r="DN28" s="378"/>
      <c r="DO28" s="378"/>
      <c r="DP28" s="378"/>
      <c r="DQ28" s="378"/>
      <c r="DR28" s="378"/>
      <c r="DS28" s="378"/>
      <c r="DT28" s="378"/>
      <c r="DU28" s="378"/>
      <c r="DV28" s="378"/>
      <c r="DW28" s="378"/>
      <c r="DX28" s="378"/>
      <c r="DY28" s="378"/>
      <c r="DZ28" s="378"/>
      <c r="EA28" s="378"/>
      <c r="EB28" s="378"/>
      <c r="EC28" s="378"/>
      <c r="ED28" s="378"/>
      <c r="EE28" s="378"/>
      <c r="EF28" s="378"/>
      <c r="EG28" s="378"/>
      <c r="EH28" s="378"/>
      <c r="EI28" s="378"/>
      <c r="EJ28" s="378"/>
      <c r="EK28" s="378"/>
      <c r="EL28" s="378"/>
      <c r="EM28" s="378"/>
      <c r="EN28" s="378"/>
      <c r="EO28" s="378"/>
      <c r="EP28" s="378"/>
      <c r="EQ28" s="378"/>
      <c r="ER28" s="378"/>
      <c r="ES28" s="378"/>
      <c r="ET28" s="378"/>
      <c r="EU28" s="378"/>
      <c r="EV28" s="378"/>
      <c r="EW28" s="378"/>
      <c r="EX28" s="378"/>
      <c r="EY28" s="378"/>
      <c r="EZ28" s="378"/>
      <c r="FA28" s="378"/>
      <c r="FB28" s="378"/>
      <c r="FC28" s="378"/>
      <c r="FD28" s="378"/>
      <c r="FE28" s="378"/>
      <c r="FF28" s="378"/>
      <c r="FG28" s="378"/>
      <c r="FH28" s="378"/>
      <c r="FI28" s="378"/>
      <c r="FJ28" s="378"/>
      <c r="FK28" s="378"/>
      <c r="FL28" s="378"/>
      <c r="FM28" s="378"/>
      <c r="FN28" s="378"/>
      <c r="FO28" s="378"/>
      <c r="FP28" s="378"/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8"/>
      <c r="GI28" s="378"/>
      <c r="GJ28" s="378"/>
      <c r="GK28" s="378"/>
      <c r="GL28" s="378"/>
      <c r="GM28" s="378"/>
      <c r="GN28" s="378"/>
      <c r="GO28" s="378"/>
      <c r="GP28" s="378"/>
      <c r="GQ28" s="378"/>
      <c r="GR28" s="378"/>
      <c r="GS28" s="378"/>
      <c r="GT28" s="378"/>
      <c r="GU28" s="378"/>
      <c r="GV28" s="378"/>
      <c r="GW28" s="378"/>
      <c r="GX28" s="378"/>
      <c r="GY28" s="378"/>
      <c r="GZ28" s="378"/>
      <c r="HA28" s="378"/>
      <c r="HB28" s="378"/>
      <c r="HC28" s="378"/>
      <c r="HD28" s="378"/>
      <c r="HE28" s="378"/>
      <c r="HF28" s="378"/>
      <c r="HG28" s="378"/>
      <c r="HH28" s="378"/>
      <c r="HI28" s="378"/>
      <c r="HJ28" s="378"/>
      <c r="HK28" s="378"/>
      <c r="HL28" s="378"/>
      <c r="HM28" s="378"/>
      <c r="HN28" s="378"/>
      <c r="HO28" s="378"/>
      <c r="HP28" s="378"/>
      <c r="HQ28" s="378"/>
      <c r="HR28" s="378"/>
      <c r="HS28" s="378"/>
      <c r="HT28" s="378"/>
      <c r="HU28" s="378"/>
      <c r="HV28" s="378"/>
      <c r="HW28" s="378"/>
      <c r="HX28" s="378"/>
      <c r="HY28" s="378"/>
      <c r="HZ28" s="378"/>
      <c r="IA28" s="378"/>
      <c r="IB28" s="378"/>
      <c r="IC28" s="378"/>
      <c r="ID28" s="378"/>
      <c r="IE28" s="378"/>
      <c r="IF28" s="378"/>
      <c r="IG28" s="378"/>
      <c r="IH28" s="378"/>
      <c r="II28" s="378"/>
      <c r="IJ28" s="378"/>
      <c r="IK28" s="378"/>
      <c r="IL28" s="378"/>
      <c r="IM28" s="378"/>
      <c r="IN28" s="378"/>
      <c r="IO28" s="378"/>
      <c r="IP28" s="378"/>
      <c r="IQ28" s="378"/>
      <c r="IR28" s="378"/>
      <c r="IS28" s="378"/>
      <c r="IT28" s="378"/>
      <c r="IU28" s="378"/>
      <c r="IV28" s="378"/>
      <c r="IW28" s="378"/>
      <c r="IX28" s="378"/>
      <c r="IY28" s="378"/>
      <c r="IZ28" s="378"/>
      <c r="JA28" s="378"/>
      <c r="JB28" s="378"/>
      <c r="JC28" s="378"/>
      <c r="JD28" s="378"/>
      <c r="JE28" s="378"/>
      <c r="JF28" s="378"/>
      <c r="JG28" s="378"/>
      <c r="JH28" s="378"/>
      <c r="JI28" s="378"/>
      <c r="JJ28" s="378"/>
      <c r="JK28" s="378"/>
      <c r="JL28" s="378"/>
      <c r="JM28" s="378"/>
      <c r="JN28" s="378"/>
      <c r="JO28" s="378"/>
      <c r="JP28" s="378"/>
      <c r="JQ28" s="378"/>
      <c r="JR28" s="378"/>
      <c r="JS28" s="378"/>
      <c r="JT28" s="378"/>
      <c r="JU28" s="378"/>
      <c r="JV28" s="378"/>
      <c r="JW28" s="378"/>
      <c r="JX28" s="378"/>
      <c r="JY28" s="378"/>
      <c r="JZ28" s="378"/>
      <c r="KA28" s="378"/>
      <c r="KB28" s="378"/>
      <c r="KC28" s="378"/>
      <c r="KD28" s="378"/>
      <c r="KE28" s="378"/>
      <c r="KF28" s="378"/>
      <c r="KG28" s="378"/>
      <c r="KH28" s="378"/>
      <c r="KI28" s="378"/>
      <c r="KJ28" s="378"/>
      <c r="KK28" s="378"/>
      <c r="KL28" s="378"/>
    </row>
    <row r="29" spans="1:298" x14ac:dyDescent="0.2">
      <c r="A29" s="484" t="str">
        <f>+Presupuesto!A550</f>
        <v>18.- EQUIPOS</v>
      </c>
      <c r="B29" s="433">
        <f>+Presupuesto!G581</f>
        <v>0</v>
      </c>
      <c r="C29" s="493"/>
      <c r="D29" s="395"/>
      <c r="E29" s="395"/>
      <c r="F29" s="470"/>
      <c r="G29" s="470"/>
      <c r="H29" s="470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433">
        <f t="shared" si="0"/>
        <v>0</v>
      </c>
      <c r="BL29" s="382"/>
      <c r="BN29" s="382"/>
      <c r="BO29" s="382"/>
      <c r="BP29" s="382"/>
      <c r="BQ29" s="382"/>
      <c r="BR29" s="382"/>
      <c r="BS29" s="382"/>
      <c r="BT29" s="382"/>
      <c r="BU29" s="382"/>
      <c r="BV29" s="382"/>
      <c r="BW29" s="382"/>
      <c r="BX29" s="382"/>
      <c r="BY29" s="382"/>
      <c r="BZ29" s="382"/>
      <c r="CA29" s="382"/>
      <c r="CB29" s="382"/>
      <c r="CC29" s="382"/>
      <c r="CD29" s="382"/>
      <c r="CE29" s="382"/>
      <c r="CF29" s="382"/>
      <c r="CG29" s="382"/>
      <c r="CH29" s="382"/>
      <c r="CI29" s="382"/>
      <c r="CJ29" s="382"/>
      <c r="CK29" s="382"/>
      <c r="CL29" s="382"/>
      <c r="CM29" s="382"/>
      <c r="CN29" s="382"/>
      <c r="CO29" s="382"/>
      <c r="CP29" s="382"/>
      <c r="CQ29" s="382"/>
      <c r="CR29" s="382"/>
      <c r="CS29" s="382"/>
      <c r="CT29" s="382"/>
      <c r="CU29" s="382"/>
      <c r="CV29" s="382"/>
      <c r="CW29" s="382"/>
      <c r="CX29" s="382"/>
      <c r="CY29" s="382"/>
      <c r="CZ29" s="382"/>
      <c r="DA29" s="382"/>
      <c r="DB29" s="382"/>
      <c r="DC29" s="382"/>
      <c r="DD29" s="382"/>
      <c r="DE29" s="382"/>
      <c r="DF29" s="382"/>
      <c r="DG29" s="382"/>
      <c r="DH29" s="382"/>
      <c r="DI29" s="382"/>
      <c r="DJ29" s="382"/>
      <c r="DK29" s="382"/>
      <c r="DL29" s="382"/>
      <c r="DM29" s="382"/>
      <c r="DN29" s="382"/>
      <c r="DO29" s="382"/>
      <c r="DP29" s="382"/>
      <c r="DQ29" s="382"/>
      <c r="DR29" s="382"/>
      <c r="DS29" s="382"/>
      <c r="DT29" s="382"/>
      <c r="DU29" s="382"/>
      <c r="DV29" s="382"/>
      <c r="DW29" s="382"/>
      <c r="DX29" s="382"/>
      <c r="DY29" s="382"/>
      <c r="DZ29" s="382"/>
      <c r="EA29" s="382"/>
      <c r="EB29" s="382"/>
      <c r="EC29" s="382"/>
      <c r="ED29" s="382"/>
      <c r="EE29" s="382"/>
      <c r="EF29" s="382"/>
      <c r="EG29" s="382"/>
      <c r="EH29" s="382"/>
      <c r="EI29" s="382"/>
      <c r="EJ29" s="382"/>
      <c r="EK29" s="382"/>
      <c r="EL29" s="382"/>
      <c r="EM29" s="382"/>
      <c r="EN29" s="382"/>
      <c r="EO29" s="382"/>
      <c r="EP29" s="382"/>
      <c r="EQ29" s="382"/>
      <c r="ER29" s="382"/>
      <c r="ES29" s="382"/>
      <c r="ET29" s="382"/>
      <c r="EU29" s="382"/>
      <c r="EV29" s="382"/>
      <c r="EW29" s="382"/>
      <c r="EX29" s="382"/>
      <c r="EY29" s="382"/>
      <c r="EZ29" s="382"/>
      <c r="FA29" s="382"/>
      <c r="FB29" s="382"/>
      <c r="FC29" s="382"/>
      <c r="FD29" s="382"/>
      <c r="FE29" s="382"/>
      <c r="FF29" s="382"/>
      <c r="FG29" s="382"/>
      <c r="FH29" s="382"/>
      <c r="FI29" s="382"/>
      <c r="FJ29" s="382"/>
      <c r="FK29" s="382"/>
      <c r="FL29" s="382"/>
      <c r="FM29" s="382"/>
      <c r="FN29" s="382"/>
      <c r="FO29" s="382"/>
      <c r="FP29" s="382"/>
      <c r="FQ29" s="382"/>
      <c r="FR29" s="382"/>
      <c r="FS29" s="382"/>
      <c r="FT29" s="382"/>
      <c r="FU29" s="382"/>
      <c r="FV29" s="382"/>
      <c r="FW29" s="382"/>
      <c r="FX29" s="382"/>
      <c r="FY29" s="382"/>
      <c r="FZ29" s="382"/>
      <c r="GA29" s="382"/>
      <c r="GB29" s="382"/>
      <c r="GC29" s="382"/>
      <c r="GD29" s="382"/>
      <c r="GE29" s="382"/>
      <c r="GF29" s="382"/>
      <c r="GG29" s="382"/>
      <c r="GH29" s="382"/>
      <c r="GI29" s="382"/>
      <c r="GJ29" s="382"/>
      <c r="GK29" s="382"/>
      <c r="GL29" s="382"/>
      <c r="GM29" s="382"/>
      <c r="GN29" s="382"/>
      <c r="GO29" s="382"/>
      <c r="GP29" s="382"/>
      <c r="GQ29" s="382"/>
      <c r="GR29" s="382"/>
      <c r="GS29" s="382"/>
      <c r="GT29" s="382"/>
      <c r="GU29" s="382"/>
      <c r="GV29" s="382"/>
      <c r="GW29" s="382"/>
      <c r="GX29" s="382"/>
      <c r="GY29" s="382"/>
      <c r="GZ29" s="382"/>
      <c r="HA29" s="382"/>
      <c r="HB29" s="382"/>
      <c r="HC29" s="382"/>
      <c r="HD29" s="382"/>
      <c r="HE29" s="382"/>
      <c r="HF29" s="382"/>
      <c r="HG29" s="382"/>
      <c r="HH29" s="382"/>
      <c r="HI29" s="382"/>
      <c r="HJ29" s="382"/>
      <c r="HK29" s="382"/>
      <c r="HL29" s="382"/>
      <c r="HM29" s="382"/>
      <c r="HN29" s="382"/>
      <c r="HO29" s="382"/>
      <c r="HP29" s="382"/>
      <c r="HQ29" s="382"/>
      <c r="HR29" s="382"/>
      <c r="HS29" s="382"/>
      <c r="HT29" s="382"/>
      <c r="HU29" s="382"/>
      <c r="HV29" s="382"/>
      <c r="HW29" s="382"/>
      <c r="HX29" s="382"/>
      <c r="HY29" s="382"/>
      <c r="HZ29" s="382"/>
      <c r="IA29" s="382"/>
      <c r="IB29" s="382"/>
      <c r="IC29" s="382"/>
      <c r="ID29" s="382"/>
      <c r="IE29" s="382"/>
      <c r="IF29" s="382"/>
      <c r="IG29" s="382"/>
      <c r="IH29" s="382"/>
      <c r="II29" s="382"/>
      <c r="IJ29" s="382"/>
      <c r="IK29" s="382"/>
      <c r="IL29" s="382"/>
      <c r="IM29" s="382"/>
      <c r="IN29" s="382"/>
      <c r="IO29" s="382"/>
      <c r="IP29" s="382"/>
      <c r="IQ29" s="382"/>
      <c r="IR29" s="382"/>
      <c r="IS29" s="382"/>
      <c r="IT29" s="382"/>
      <c r="IU29" s="382"/>
      <c r="IV29" s="382"/>
      <c r="IW29" s="382"/>
      <c r="IX29" s="382"/>
      <c r="IY29" s="382"/>
      <c r="IZ29" s="382"/>
      <c r="JA29" s="382"/>
      <c r="JB29" s="382"/>
      <c r="JC29" s="382"/>
      <c r="JD29" s="382"/>
      <c r="JE29" s="382"/>
      <c r="JF29" s="382"/>
      <c r="JG29" s="382"/>
      <c r="JH29" s="382"/>
      <c r="JI29" s="382"/>
      <c r="JJ29" s="382"/>
      <c r="JK29" s="382"/>
      <c r="JL29" s="382"/>
      <c r="JM29" s="382"/>
      <c r="JN29" s="382"/>
      <c r="JO29" s="382"/>
      <c r="JP29" s="382"/>
      <c r="JQ29" s="382"/>
      <c r="JR29" s="382"/>
      <c r="JS29" s="382"/>
      <c r="JT29" s="382"/>
      <c r="JU29" s="382"/>
      <c r="JV29" s="382"/>
      <c r="JW29" s="382"/>
      <c r="JX29" s="382"/>
      <c r="JY29" s="382"/>
      <c r="JZ29" s="382"/>
      <c r="KA29" s="382"/>
      <c r="KB29" s="382"/>
      <c r="KC29" s="382"/>
      <c r="KD29" s="382"/>
      <c r="KE29" s="382"/>
      <c r="KF29" s="382"/>
      <c r="KG29" s="382"/>
      <c r="KH29" s="382"/>
      <c r="KI29" s="382"/>
      <c r="KJ29" s="382"/>
      <c r="KK29" s="382"/>
      <c r="KL29" s="382"/>
    </row>
    <row r="30" spans="1:298" x14ac:dyDescent="0.2">
      <c r="A30" s="486" t="str">
        <f>+Presupuesto!A613</f>
        <v>20.- OTROS COSTOS</v>
      </c>
      <c r="B30" s="434">
        <f>+Presupuesto!G642</f>
        <v>0</v>
      </c>
      <c r="C30" s="494"/>
      <c r="D30" s="495"/>
      <c r="E30" s="495"/>
      <c r="F30" s="496"/>
      <c r="G30" s="496"/>
      <c r="H30" s="496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Q30" s="495"/>
      <c r="AR30" s="495"/>
      <c r="AS30" s="495"/>
      <c r="AT30" s="495"/>
      <c r="AU30" s="495"/>
      <c r="AV30" s="495"/>
      <c r="AW30" s="495"/>
      <c r="AX30" s="495"/>
      <c r="AY30" s="495"/>
      <c r="AZ30" s="495"/>
      <c r="BA30" s="495"/>
      <c r="BB30" s="495"/>
      <c r="BC30" s="495"/>
      <c r="BD30" s="495"/>
      <c r="BE30" s="495"/>
      <c r="BF30" s="495"/>
      <c r="BG30" s="495"/>
      <c r="BH30" s="495"/>
      <c r="BI30" s="495"/>
      <c r="BJ30" s="495"/>
      <c r="BK30" s="434">
        <f t="shared" si="0"/>
        <v>0</v>
      </c>
      <c r="BL30" s="382"/>
      <c r="BN30" s="382"/>
      <c r="BO30" s="382"/>
      <c r="BP30" s="382"/>
      <c r="BQ30" s="382"/>
      <c r="BR30" s="382"/>
      <c r="BS30" s="382"/>
      <c r="BT30" s="382"/>
      <c r="BU30" s="382"/>
      <c r="BV30" s="382"/>
      <c r="BW30" s="382"/>
      <c r="BX30" s="382"/>
      <c r="BY30" s="382"/>
      <c r="BZ30" s="382"/>
      <c r="CA30" s="382"/>
      <c r="CB30" s="382"/>
      <c r="CC30" s="382"/>
      <c r="CD30" s="382"/>
      <c r="CE30" s="382"/>
      <c r="CF30" s="382"/>
      <c r="CG30" s="382"/>
      <c r="CH30" s="382"/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82"/>
      <c r="DH30" s="382"/>
      <c r="DI30" s="382"/>
      <c r="DJ30" s="382"/>
      <c r="DK30" s="382"/>
      <c r="DL30" s="382"/>
      <c r="DM30" s="382"/>
      <c r="DN30" s="382"/>
      <c r="DO30" s="382"/>
      <c r="DP30" s="382"/>
      <c r="DQ30" s="382"/>
      <c r="DR30" s="382"/>
      <c r="DS30" s="382"/>
      <c r="DT30" s="382"/>
      <c r="DU30" s="382"/>
      <c r="DV30" s="382"/>
      <c r="DW30" s="382"/>
      <c r="DX30" s="382"/>
      <c r="DY30" s="382"/>
      <c r="DZ30" s="382"/>
      <c r="EA30" s="382"/>
      <c r="EB30" s="382"/>
      <c r="EC30" s="382"/>
      <c r="ED30" s="382"/>
      <c r="EE30" s="382"/>
      <c r="EF30" s="382"/>
      <c r="EG30" s="382"/>
      <c r="EH30" s="382"/>
      <c r="EI30" s="382"/>
      <c r="EJ30" s="382"/>
      <c r="EK30" s="382"/>
      <c r="EL30" s="382"/>
      <c r="EM30" s="382"/>
      <c r="EN30" s="382"/>
      <c r="EO30" s="382"/>
      <c r="EP30" s="382"/>
      <c r="EQ30" s="382"/>
      <c r="ER30" s="382"/>
      <c r="ES30" s="382"/>
      <c r="ET30" s="382"/>
      <c r="EU30" s="382"/>
      <c r="EV30" s="382"/>
      <c r="EW30" s="382"/>
      <c r="EX30" s="382"/>
      <c r="EY30" s="382"/>
      <c r="EZ30" s="382"/>
      <c r="FA30" s="382"/>
      <c r="FB30" s="382"/>
      <c r="FC30" s="382"/>
      <c r="FD30" s="382"/>
      <c r="FE30" s="382"/>
      <c r="FF30" s="382"/>
      <c r="FG30" s="382"/>
      <c r="FH30" s="382"/>
      <c r="FI30" s="382"/>
      <c r="FJ30" s="382"/>
      <c r="FK30" s="382"/>
      <c r="FL30" s="382"/>
      <c r="FM30" s="382"/>
      <c r="FN30" s="382"/>
      <c r="FO30" s="382"/>
      <c r="FP30" s="382"/>
      <c r="FQ30" s="382"/>
      <c r="FR30" s="382"/>
      <c r="FS30" s="382"/>
      <c r="FT30" s="382"/>
      <c r="FU30" s="382"/>
      <c r="FV30" s="382"/>
      <c r="FW30" s="382"/>
      <c r="FX30" s="382"/>
      <c r="FY30" s="382"/>
      <c r="FZ30" s="382"/>
      <c r="GA30" s="382"/>
      <c r="GB30" s="382"/>
      <c r="GC30" s="382"/>
      <c r="GD30" s="382"/>
      <c r="GE30" s="382"/>
      <c r="GF30" s="382"/>
      <c r="GG30" s="382"/>
      <c r="GH30" s="382"/>
      <c r="GI30" s="382"/>
      <c r="GJ30" s="382"/>
      <c r="GK30" s="382"/>
      <c r="GL30" s="382"/>
      <c r="GM30" s="382"/>
      <c r="GN30" s="382"/>
      <c r="GO30" s="382"/>
      <c r="GP30" s="382"/>
      <c r="GQ30" s="382"/>
      <c r="GR30" s="382"/>
      <c r="GS30" s="382"/>
      <c r="GT30" s="382"/>
      <c r="GU30" s="382"/>
      <c r="GV30" s="382"/>
      <c r="GW30" s="382"/>
      <c r="GX30" s="382"/>
      <c r="GY30" s="382"/>
      <c r="GZ30" s="382"/>
      <c r="HA30" s="382"/>
      <c r="HB30" s="382"/>
      <c r="HC30" s="382"/>
      <c r="HD30" s="382"/>
      <c r="HE30" s="382"/>
      <c r="HF30" s="382"/>
      <c r="HG30" s="382"/>
      <c r="HH30" s="382"/>
      <c r="HI30" s="382"/>
      <c r="HJ30" s="382"/>
      <c r="HK30" s="382"/>
      <c r="HL30" s="382"/>
      <c r="HM30" s="382"/>
      <c r="HN30" s="382"/>
      <c r="HO30" s="382"/>
      <c r="HP30" s="382"/>
      <c r="HQ30" s="382"/>
      <c r="HR30" s="382"/>
      <c r="HS30" s="382"/>
      <c r="HT30" s="382"/>
      <c r="HU30" s="382"/>
      <c r="HV30" s="382"/>
      <c r="HW30" s="382"/>
      <c r="HX30" s="382"/>
      <c r="HY30" s="382"/>
      <c r="HZ30" s="382"/>
      <c r="IA30" s="382"/>
      <c r="IB30" s="382"/>
      <c r="IC30" s="382"/>
      <c r="ID30" s="382"/>
      <c r="IE30" s="382"/>
      <c r="IF30" s="382"/>
      <c r="IG30" s="382"/>
      <c r="IH30" s="382"/>
      <c r="II30" s="382"/>
      <c r="IJ30" s="382"/>
      <c r="IK30" s="382"/>
      <c r="IL30" s="382"/>
      <c r="IM30" s="382"/>
      <c r="IN30" s="382"/>
      <c r="IO30" s="382"/>
      <c r="IP30" s="382"/>
      <c r="IQ30" s="382"/>
      <c r="IR30" s="382"/>
      <c r="IS30" s="382"/>
      <c r="IT30" s="382"/>
      <c r="IU30" s="382"/>
      <c r="IV30" s="382"/>
      <c r="IW30" s="382"/>
      <c r="IX30" s="382"/>
      <c r="IY30" s="382"/>
      <c r="IZ30" s="382"/>
      <c r="JA30" s="382"/>
      <c r="JB30" s="382"/>
      <c r="JC30" s="382"/>
      <c r="JD30" s="382"/>
      <c r="JE30" s="382"/>
      <c r="JF30" s="382"/>
      <c r="JG30" s="382"/>
      <c r="JH30" s="382"/>
      <c r="JI30" s="382"/>
      <c r="JJ30" s="382"/>
      <c r="JK30" s="382"/>
      <c r="JL30" s="382"/>
      <c r="JM30" s="382"/>
      <c r="JN30" s="382"/>
      <c r="JO30" s="382"/>
      <c r="JP30" s="382"/>
      <c r="JQ30" s="382"/>
      <c r="JR30" s="382"/>
      <c r="JS30" s="382"/>
      <c r="JT30" s="382"/>
      <c r="JU30" s="382"/>
      <c r="JV30" s="382"/>
      <c r="JW30" s="382"/>
      <c r="JX30" s="382"/>
      <c r="JY30" s="382"/>
      <c r="JZ30" s="382"/>
      <c r="KA30" s="382"/>
      <c r="KB30" s="382"/>
      <c r="KC30" s="382"/>
      <c r="KD30" s="382"/>
      <c r="KE30" s="382"/>
      <c r="KF30" s="382"/>
      <c r="KG30" s="382"/>
      <c r="KH30" s="382"/>
      <c r="KI30" s="382"/>
      <c r="KJ30" s="382"/>
      <c r="KK30" s="382"/>
      <c r="KL30" s="382"/>
    </row>
    <row r="31" spans="1:298" x14ac:dyDescent="0.2">
      <c r="A31" s="507" t="s">
        <v>170</v>
      </c>
      <c r="B31" s="505">
        <f t="shared" ref="B31:AG31" si="1">SUM(B12:B30)</f>
        <v>0</v>
      </c>
      <c r="C31" s="500">
        <f t="shared" si="1"/>
        <v>0</v>
      </c>
      <c r="D31" s="500">
        <f t="shared" si="1"/>
        <v>0</v>
      </c>
      <c r="E31" s="500">
        <f t="shared" si="1"/>
        <v>0</v>
      </c>
      <c r="F31" s="500">
        <f t="shared" si="1"/>
        <v>0</v>
      </c>
      <c r="G31" s="500">
        <f t="shared" si="1"/>
        <v>0</v>
      </c>
      <c r="H31" s="500">
        <f t="shared" si="1"/>
        <v>0</v>
      </c>
      <c r="I31" s="501">
        <f t="shared" si="1"/>
        <v>0</v>
      </c>
      <c r="J31" s="501">
        <f t="shared" si="1"/>
        <v>0</v>
      </c>
      <c r="K31" s="500">
        <f t="shared" si="1"/>
        <v>0</v>
      </c>
      <c r="L31" s="500">
        <f t="shared" si="1"/>
        <v>0</v>
      </c>
      <c r="M31" s="500">
        <f t="shared" si="1"/>
        <v>0</v>
      </c>
      <c r="N31" s="500">
        <f t="shared" si="1"/>
        <v>0</v>
      </c>
      <c r="O31" s="500">
        <f t="shared" si="1"/>
        <v>0</v>
      </c>
      <c r="P31" s="500">
        <f t="shared" si="1"/>
        <v>0</v>
      </c>
      <c r="Q31" s="500">
        <f t="shared" si="1"/>
        <v>0</v>
      </c>
      <c r="R31" s="500">
        <f t="shared" si="1"/>
        <v>0</v>
      </c>
      <c r="S31" s="500">
        <f t="shared" si="1"/>
        <v>0</v>
      </c>
      <c r="T31" s="500">
        <f t="shared" si="1"/>
        <v>0</v>
      </c>
      <c r="U31" s="500">
        <f t="shared" si="1"/>
        <v>0</v>
      </c>
      <c r="V31" s="500">
        <f t="shared" si="1"/>
        <v>0</v>
      </c>
      <c r="W31" s="500">
        <f t="shared" si="1"/>
        <v>0</v>
      </c>
      <c r="X31" s="500">
        <f t="shared" si="1"/>
        <v>0</v>
      </c>
      <c r="Y31" s="500">
        <f t="shared" si="1"/>
        <v>0</v>
      </c>
      <c r="Z31" s="500">
        <f t="shared" si="1"/>
        <v>0</v>
      </c>
      <c r="AA31" s="500">
        <f t="shared" si="1"/>
        <v>0</v>
      </c>
      <c r="AB31" s="500">
        <f t="shared" si="1"/>
        <v>0</v>
      </c>
      <c r="AC31" s="500">
        <f t="shared" si="1"/>
        <v>0</v>
      </c>
      <c r="AD31" s="500">
        <f t="shared" si="1"/>
        <v>0</v>
      </c>
      <c r="AE31" s="500">
        <f t="shared" si="1"/>
        <v>0</v>
      </c>
      <c r="AF31" s="500">
        <f t="shared" si="1"/>
        <v>0</v>
      </c>
      <c r="AG31" s="500">
        <f t="shared" si="1"/>
        <v>0</v>
      </c>
      <c r="AH31" s="500">
        <f t="shared" ref="AH31:BK31" si="2">SUM(AH12:AH30)</f>
        <v>0</v>
      </c>
      <c r="AI31" s="500">
        <f t="shared" si="2"/>
        <v>0</v>
      </c>
      <c r="AJ31" s="500">
        <f t="shared" si="2"/>
        <v>0</v>
      </c>
      <c r="AK31" s="500">
        <f t="shared" si="2"/>
        <v>0</v>
      </c>
      <c r="AL31" s="500">
        <f t="shared" si="2"/>
        <v>0</v>
      </c>
      <c r="AM31" s="500">
        <f t="shared" si="2"/>
        <v>0</v>
      </c>
      <c r="AN31" s="500">
        <f t="shared" si="2"/>
        <v>0</v>
      </c>
      <c r="AO31" s="500">
        <f t="shared" si="2"/>
        <v>0</v>
      </c>
      <c r="AP31" s="500">
        <f t="shared" si="2"/>
        <v>0</v>
      </c>
      <c r="AQ31" s="500">
        <f t="shared" si="2"/>
        <v>0</v>
      </c>
      <c r="AR31" s="500">
        <f t="shared" si="2"/>
        <v>0</v>
      </c>
      <c r="AS31" s="500">
        <f t="shared" si="2"/>
        <v>0</v>
      </c>
      <c r="AT31" s="500">
        <f t="shared" si="2"/>
        <v>0</v>
      </c>
      <c r="AU31" s="500">
        <f t="shared" si="2"/>
        <v>0</v>
      </c>
      <c r="AV31" s="500">
        <f t="shared" si="2"/>
        <v>0</v>
      </c>
      <c r="AW31" s="500">
        <f t="shared" si="2"/>
        <v>0</v>
      </c>
      <c r="AX31" s="500">
        <f t="shared" si="2"/>
        <v>0</v>
      </c>
      <c r="AY31" s="500">
        <f t="shared" si="2"/>
        <v>0</v>
      </c>
      <c r="AZ31" s="500">
        <f t="shared" si="2"/>
        <v>0</v>
      </c>
      <c r="BA31" s="500">
        <f t="shared" si="2"/>
        <v>0</v>
      </c>
      <c r="BB31" s="500">
        <f t="shared" si="2"/>
        <v>0</v>
      </c>
      <c r="BC31" s="500">
        <f t="shared" si="2"/>
        <v>0</v>
      </c>
      <c r="BD31" s="500">
        <f t="shared" si="2"/>
        <v>0</v>
      </c>
      <c r="BE31" s="500">
        <f t="shared" si="2"/>
        <v>0</v>
      </c>
      <c r="BF31" s="500">
        <f t="shared" si="2"/>
        <v>0</v>
      </c>
      <c r="BG31" s="500">
        <f t="shared" si="2"/>
        <v>0</v>
      </c>
      <c r="BH31" s="500">
        <f t="shared" si="2"/>
        <v>0</v>
      </c>
      <c r="BI31" s="500">
        <f t="shared" si="2"/>
        <v>0</v>
      </c>
      <c r="BJ31" s="500">
        <f t="shared" si="2"/>
        <v>0</v>
      </c>
      <c r="BK31" s="505">
        <f t="shared" si="2"/>
        <v>0</v>
      </c>
      <c r="BL31" s="473"/>
      <c r="BN31" s="382"/>
      <c r="BO31" s="382"/>
      <c r="BP31" s="382"/>
      <c r="BQ31" s="382"/>
      <c r="BR31" s="382"/>
      <c r="BS31" s="382"/>
      <c r="BT31" s="382"/>
      <c r="BU31" s="382"/>
      <c r="BV31" s="382"/>
      <c r="BW31" s="382"/>
      <c r="BX31" s="382"/>
      <c r="BY31" s="382"/>
      <c r="BZ31" s="382"/>
      <c r="CA31" s="382"/>
      <c r="CB31" s="382"/>
      <c r="CC31" s="382"/>
      <c r="CD31" s="382"/>
      <c r="CE31" s="382"/>
      <c r="CF31" s="382"/>
      <c r="CG31" s="382"/>
      <c r="CH31" s="382"/>
      <c r="CI31" s="382"/>
      <c r="CJ31" s="382"/>
      <c r="CK31" s="382"/>
      <c r="CL31" s="382"/>
      <c r="CM31" s="382"/>
      <c r="CN31" s="382"/>
      <c r="CO31" s="382"/>
      <c r="CP31" s="382"/>
      <c r="CQ31" s="382"/>
      <c r="CR31" s="382"/>
      <c r="CS31" s="382"/>
      <c r="CT31" s="382"/>
      <c r="CU31" s="382"/>
      <c r="CV31" s="382"/>
      <c r="CW31" s="382"/>
      <c r="CX31" s="382"/>
      <c r="CY31" s="382"/>
      <c r="CZ31" s="382"/>
      <c r="DA31" s="382"/>
      <c r="DB31" s="382"/>
      <c r="DC31" s="382"/>
      <c r="DD31" s="382"/>
      <c r="DE31" s="382"/>
      <c r="DF31" s="382"/>
      <c r="DG31" s="382"/>
      <c r="DH31" s="382"/>
      <c r="DI31" s="382"/>
      <c r="DJ31" s="382"/>
      <c r="DK31" s="382"/>
      <c r="DL31" s="382"/>
      <c r="DM31" s="382"/>
      <c r="DN31" s="382"/>
      <c r="DO31" s="382"/>
      <c r="DP31" s="382"/>
      <c r="DQ31" s="382"/>
      <c r="DR31" s="382"/>
      <c r="DS31" s="382"/>
      <c r="DT31" s="382"/>
      <c r="DU31" s="382"/>
      <c r="DV31" s="382"/>
      <c r="DW31" s="382"/>
      <c r="DX31" s="382"/>
      <c r="DY31" s="382"/>
      <c r="DZ31" s="382"/>
      <c r="EA31" s="382"/>
      <c r="EB31" s="382"/>
      <c r="EC31" s="382"/>
      <c r="ED31" s="382"/>
      <c r="EE31" s="382"/>
      <c r="EF31" s="382"/>
      <c r="EG31" s="382"/>
      <c r="EH31" s="382"/>
      <c r="EI31" s="382"/>
      <c r="EJ31" s="382"/>
      <c r="EK31" s="382"/>
      <c r="EL31" s="382"/>
      <c r="EM31" s="382"/>
      <c r="EN31" s="382"/>
      <c r="EO31" s="382"/>
      <c r="EP31" s="382"/>
      <c r="EQ31" s="382"/>
      <c r="ER31" s="382"/>
      <c r="ES31" s="382"/>
      <c r="ET31" s="382"/>
      <c r="EU31" s="382"/>
      <c r="EV31" s="382"/>
      <c r="EW31" s="382"/>
      <c r="EX31" s="382"/>
      <c r="EY31" s="382"/>
      <c r="EZ31" s="382"/>
      <c r="FA31" s="382"/>
      <c r="FB31" s="382"/>
      <c r="FC31" s="382"/>
      <c r="FD31" s="382"/>
      <c r="FE31" s="382"/>
      <c r="FF31" s="382"/>
      <c r="FG31" s="382"/>
      <c r="FH31" s="382"/>
      <c r="FI31" s="382"/>
      <c r="FJ31" s="382"/>
      <c r="FK31" s="382"/>
      <c r="FL31" s="382"/>
      <c r="FM31" s="382"/>
      <c r="FN31" s="382"/>
      <c r="FO31" s="382"/>
      <c r="FP31" s="382"/>
      <c r="FQ31" s="382"/>
      <c r="FR31" s="382"/>
      <c r="FS31" s="382"/>
      <c r="FT31" s="382"/>
      <c r="FU31" s="382"/>
      <c r="FV31" s="382"/>
      <c r="FW31" s="382"/>
      <c r="FX31" s="382"/>
      <c r="FY31" s="382"/>
      <c r="FZ31" s="382"/>
      <c r="GA31" s="382"/>
      <c r="GB31" s="382"/>
      <c r="GC31" s="382"/>
      <c r="GD31" s="382"/>
      <c r="GE31" s="382"/>
      <c r="GF31" s="382"/>
      <c r="GG31" s="382"/>
      <c r="GH31" s="382"/>
      <c r="GI31" s="382"/>
      <c r="GJ31" s="382"/>
      <c r="GK31" s="382"/>
      <c r="GL31" s="382"/>
      <c r="GM31" s="382"/>
      <c r="GN31" s="382"/>
      <c r="GO31" s="382"/>
      <c r="GP31" s="382"/>
      <c r="GQ31" s="382"/>
      <c r="GR31" s="382"/>
      <c r="GS31" s="382"/>
      <c r="GT31" s="382"/>
      <c r="GU31" s="382"/>
      <c r="GV31" s="382"/>
      <c r="GW31" s="382"/>
      <c r="GX31" s="382"/>
      <c r="GY31" s="382"/>
      <c r="GZ31" s="382"/>
      <c r="HA31" s="382"/>
      <c r="HB31" s="382"/>
      <c r="HC31" s="382"/>
      <c r="HD31" s="382"/>
      <c r="HE31" s="382"/>
      <c r="HF31" s="382"/>
      <c r="HG31" s="382"/>
      <c r="HH31" s="382"/>
      <c r="HI31" s="382"/>
      <c r="HJ31" s="382"/>
      <c r="HK31" s="382"/>
      <c r="HL31" s="382"/>
      <c r="HM31" s="382"/>
      <c r="HN31" s="382"/>
      <c r="HO31" s="382"/>
      <c r="HP31" s="382"/>
      <c r="HQ31" s="382"/>
      <c r="HR31" s="382"/>
      <c r="HS31" s="382"/>
      <c r="HT31" s="382"/>
      <c r="HU31" s="382"/>
      <c r="HV31" s="382"/>
      <c r="HW31" s="382"/>
      <c r="HX31" s="382"/>
      <c r="HY31" s="382"/>
      <c r="HZ31" s="382"/>
      <c r="IA31" s="382"/>
      <c r="IB31" s="382"/>
      <c r="IC31" s="382"/>
      <c r="ID31" s="382"/>
      <c r="IE31" s="382"/>
      <c r="IF31" s="382"/>
      <c r="IG31" s="382"/>
      <c r="IH31" s="382"/>
      <c r="II31" s="382"/>
      <c r="IJ31" s="382"/>
      <c r="IK31" s="382"/>
      <c r="IL31" s="382"/>
      <c r="IM31" s="382"/>
      <c r="IN31" s="382"/>
      <c r="IO31" s="382"/>
      <c r="IP31" s="382"/>
      <c r="IQ31" s="382"/>
      <c r="IR31" s="382"/>
      <c r="IS31" s="382"/>
      <c r="IT31" s="382"/>
      <c r="IU31" s="382"/>
      <c r="IV31" s="382"/>
      <c r="IW31" s="382"/>
      <c r="IX31" s="382"/>
      <c r="IY31" s="382"/>
      <c r="IZ31" s="382"/>
      <c r="JA31" s="382"/>
      <c r="JB31" s="382"/>
      <c r="JC31" s="382"/>
      <c r="JD31" s="382"/>
      <c r="JE31" s="382"/>
      <c r="JF31" s="382"/>
      <c r="JG31" s="382"/>
      <c r="JH31" s="382"/>
      <c r="JI31" s="382"/>
      <c r="JJ31" s="382"/>
      <c r="JK31" s="382"/>
      <c r="JL31" s="382"/>
      <c r="JM31" s="382"/>
      <c r="JN31" s="382"/>
      <c r="JO31" s="382"/>
      <c r="JP31" s="382"/>
      <c r="JQ31" s="382"/>
      <c r="JR31" s="382"/>
      <c r="JS31" s="382"/>
      <c r="JT31" s="382"/>
      <c r="JU31" s="382"/>
      <c r="JV31" s="382"/>
      <c r="JW31" s="382"/>
      <c r="JX31" s="382"/>
      <c r="JY31" s="382"/>
      <c r="JZ31" s="382"/>
      <c r="KA31" s="382"/>
      <c r="KB31" s="382"/>
      <c r="KC31" s="382"/>
      <c r="KD31" s="382"/>
      <c r="KE31" s="382"/>
      <c r="KF31" s="382"/>
      <c r="KG31" s="382"/>
      <c r="KH31" s="382"/>
      <c r="KI31" s="382"/>
      <c r="KJ31" s="382"/>
      <c r="KK31" s="382"/>
      <c r="KL31" s="382"/>
    </row>
    <row r="32" spans="1:298" x14ac:dyDescent="0.2">
      <c r="A32" s="508" t="s">
        <v>171</v>
      </c>
      <c r="B32" s="487"/>
      <c r="C32" s="471">
        <f>+C31</f>
        <v>0</v>
      </c>
      <c r="D32" s="471">
        <f>+C32+D31</f>
        <v>0</v>
      </c>
      <c r="E32" s="471">
        <f t="shared" ref="E32:P32" si="3">+D32+E31</f>
        <v>0</v>
      </c>
      <c r="F32" s="471">
        <f t="shared" si="3"/>
        <v>0</v>
      </c>
      <c r="G32" s="471">
        <f t="shared" si="3"/>
        <v>0</v>
      </c>
      <c r="H32" s="471">
        <f t="shared" si="3"/>
        <v>0</v>
      </c>
      <c r="I32" s="472">
        <f t="shared" si="3"/>
        <v>0</v>
      </c>
      <c r="J32" s="472">
        <f t="shared" si="3"/>
        <v>0</v>
      </c>
      <c r="K32" s="471">
        <f t="shared" si="3"/>
        <v>0</v>
      </c>
      <c r="L32" s="471">
        <f t="shared" si="3"/>
        <v>0</v>
      </c>
      <c r="M32" s="471">
        <f t="shared" si="3"/>
        <v>0</v>
      </c>
      <c r="N32" s="471">
        <f t="shared" si="3"/>
        <v>0</v>
      </c>
      <c r="O32" s="471">
        <f t="shared" si="3"/>
        <v>0</v>
      </c>
      <c r="P32" s="471">
        <f t="shared" si="3"/>
        <v>0</v>
      </c>
      <c r="Q32" s="471">
        <f t="shared" ref="Q32" si="4">+P32+Q31</f>
        <v>0</v>
      </c>
      <c r="R32" s="471">
        <f t="shared" ref="R32" si="5">+Q32+R31</f>
        <v>0</v>
      </c>
      <c r="S32" s="471">
        <f t="shared" ref="S32" si="6">+R32+S31</f>
        <v>0</v>
      </c>
      <c r="T32" s="471">
        <f t="shared" ref="T32" si="7">+S32+T31</f>
        <v>0</v>
      </c>
      <c r="U32" s="471">
        <f t="shared" ref="U32" si="8">+T32+U31</f>
        <v>0</v>
      </c>
      <c r="V32" s="471">
        <f t="shared" ref="V32" si="9">+U32+V31</f>
        <v>0</v>
      </c>
      <c r="W32" s="471">
        <f t="shared" ref="W32" si="10">+V32+W31</f>
        <v>0</v>
      </c>
      <c r="X32" s="471">
        <f t="shared" ref="X32" si="11">+W32+X31</f>
        <v>0</v>
      </c>
      <c r="Y32" s="471">
        <f t="shared" ref="Y32" si="12">+X32+Y31</f>
        <v>0</v>
      </c>
      <c r="Z32" s="471">
        <f t="shared" ref="Z32" si="13">+Y32+Z31</f>
        <v>0</v>
      </c>
      <c r="AA32" s="471">
        <f t="shared" ref="AA32" si="14">+Z32+AA31</f>
        <v>0</v>
      </c>
      <c r="AB32" s="471">
        <f t="shared" ref="AB32" si="15">+AA32+AB31</f>
        <v>0</v>
      </c>
      <c r="AC32" s="471">
        <f t="shared" ref="AC32" si="16">+AB32+AC31</f>
        <v>0</v>
      </c>
      <c r="AD32" s="471">
        <f t="shared" ref="AD32" si="17">+AC32+AD31</f>
        <v>0</v>
      </c>
      <c r="AE32" s="471">
        <f t="shared" ref="AE32" si="18">+AD32+AE31</f>
        <v>0</v>
      </c>
      <c r="AF32" s="471">
        <f t="shared" ref="AF32" si="19">+AE32+AF31</f>
        <v>0</v>
      </c>
      <c r="AG32" s="471">
        <f t="shared" ref="AG32" si="20">+AF32+AG31</f>
        <v>0</v>
      </c>
      <c r="AH32" s="471">
        <f t="shared" ref="AH32" si="21">+AG32+AH31</f>
        <v>0</v>
      </c>
      <c r="AI32" s="471">
        <f t="shared" ref="AI32" si="22">+AH32+AI31</f>
        <v>0</v>
      </c>
      <c r="AJ32" s="471">
        <f t="shared" ref="AJ32" si="23">+AI32+AJ31</f>
        <v>0</v>
      </c>
      <c r="AK32" s="471">
        <f t="shared" ref="AK32" si="24">+AJ32+AK31</f>
        <v>0</v>
      </c>
      <c r="AL32" s="471">
        <f t="shared" ref="AL32" si="25">+AK32+AL31</f>
        <v>0</v>
      </c>
      <c r="AM32" s="471">
        <f t="shared" ref="AM32" si="26">+AL32+AM31</f>
        <v>0</v>
      </c>
      <c r="AN32" s="471">
        <f t="shared" ref="AN32" si="27">+AM32+AN31</f>
        <v>0</v>
      </c>
      <c r="AO32" s="471">
        <f t="shared" ref="AO32" si="28">+AN32+AO31</f>
        <v>0</v>
      </c>
      <c r="AP32" s="471">
        <f t="shared" ref="AP32" si="29">+AO32+AP31</f>
        <v>0</v>
      </c>
      <c r="AQ32" s="471">
        <f t="shared" ref="AQ32" si="30">+AP32+AQ31</f>
        <v>0</v>
      </c>
      <c r="AR32" s="471">
        <f t="shared" ref="AR32" si="31">+AQ32+AR31</f>
        <v>0</v>
      </c>
      <c r="AS32" s="471">
        <f t="shared" ref="AS32" si="32">+AR32+AS31</f>
        <v>0</v>
      </c>
      <c r="AT32" s="471">
        <f t="shared" ref="AT32" si="33">+AS32+AT31</f>
        <v>0</v>
      </c>
      <c r="AU32" s="471">
        <f t="shared" ref="AU32" si="34">+AT32+AU31</f>
        <v>0</v>
      </c>
      <c r="AV32" s="471">
        <f t="shared" ref="AV32" si="35">+AU32+AV31</f>
        <v>0</v>
      </c>
      <c r="AW32" s="471">
        <f t="shared" ref="AW32" si="36">+AV32+AW31</f>
        <v>0</v>
      </c>
      <c r="AX32" s="471">
        <f t="shared" ref="AX32" si="37">+AW32+AX31</f>
        <v>0</v>
      </c>
      <c r="AY32" s="471">
        <f t="shared" ref="AY32" si="38">+AX32+AY31</f>
        <v>0</v>
      </c>
      <c r="AZ32" s="471">
        <f t="shared" ref="AZ32" si="39">+AY32+AZ31</f>
        <v>0</v>
      </c>
      <c r="BA32" s="471">
        <f t="shared" ref="BA32" si="40">+AZ32+BA31</f>
        <v>0</v>
      </c>
      <c r="BB32" s="471">
        <f t="shared" ref="BB32" si="41">+BA32+BB31</f>
        <v>0</v>
      </c>
      <c r="BC32" s="471">
        <f t="shared" ref="BC32" si="42">+BB32+BC31</f>
        <v>0</v>
      </c>
      <c r="BD32" s="471">
        <f t="shared" ref="BD32" si="43">+BC32+BD31</f>
        <v>0</v>
      </c>
      <c r="BE32" s="471">
        <f t="shared" ref="BE32" si="44">+BD32+BE31</f>
        <v>0</v>
      </c>
      <c r="BF32" s="471">
        <f t="shared" ref="BF32" si="45">+BE32+BF31</f>
        <v>0</v>
      </c>
      <c r="BG32" s="471">
        <f t="shared" ref="BG32" si="46">+BF32+BG31</f>
        <v>0</v>
      </c>
      <c r="BH32" s="471">
        <f t="shared" ref="BH32" si="47">+BG32+BH31</f>
        <v>0</v>
      </c>
      <c r="BI32" s="471">
        <f t="shared" ref="BI32" si="48">+BH32+BI31</f>
        <v>0</v>
      </c>
      <c r="BJ32" s="471">
        <f t="shared" ref="BJ32" si="49">+BI32+BJ31</f>
        <v>0</v>
      </c>
      <c r="BK32" s="487"/>
      <c r="BL32" s="473"/>
      <c r="BN32" s="382"/>
      <c r="BO32" s="382"/>
      <c r="BP32" s="382"/>
      <c r="BQ32" s="382"/>
      <c r="BR32" s="382"/>
      <c r="BS32" s="382"/>
      <c r="BT32" s="382"/>
      <c r="BU32" s="382"/>
      <c r="BV32" s="382"/>
      <c r="BW32" s="382"/>
      <c r="BX32" s="382"/>
      <c r="BY32" s="382"/>
      <c r="BZ32" s="382"/>
      <c r="CA32" s="382"/>
      <c r="CB32" s="382"/>
      <c r="CC32" s="382"/>
      <c r="CD32" s="382"/>
      <c r="CE32" s="382"/>
      <c r="CF32" s="382"/>
      <c r="CG32" s="382"/>
      <c r="CH32" s="382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2"/>
      <c r="CW32" s="382"/>
      <c r="CX32" s="382"/>
      <c r="CY32" s="382"/>
      <c r="CZ32" s="382"/>
      <c r="DA32" s="382"/>
      <c r="DB32" s="382"/>
      <c r="DC32" s="382"/>
      <c r="DD32" s="382"/>
      <c r="DE32" s="382"/>
      <c r="DF32" s="382"/>
      <c r="DG32" s="382"/>
      <c r="DH32" s="382"/>
      <c r="DI32" s="382"/>
      <c r="DJ32" s="382"/>
      <c r="DK32" s="382"/>
      <c r="DL32" s="382"/>
      <c r="DM32" s="382"/>
      <c r="DN32" s="382"/>
      <c r="DO32" s="382"/>
      <c r="DP32" s="382"/>
      <c r="DQ32" s="382"/>
      <c r="DR32" s="382"/>
      <c r="DS32" s="382"/>
      <c r="DT32" s="382"/>
      <c r="DU32" s="382"/>
      <c r="DV32" s="382"/>
      <c r="DW32" s="382"/>
      <c r="DX32" s="382"/>
      <c r="DY32" s="382"/>
      <c r="DZ32" s="382"/>
      <c r="EA32" s="382"/>
      <c r="EB32" s="382"/>
      <c r="EC32" s="382"/>
      <c r="ED32" s="382"/>
      <c r="EE32" s="382"/>
      <c r="EF32" s="382"/>
      <c r="EG32" s="382"/>
      <c r="EH32" s="382"/>
      <c r="EI32" s="382"/>
      <c r="EJ32" s="382"/>
      <c r="EK32" s="382"/>
      <c r="EL32" s="382"/>
      <c r="EM32" s="382"/>
      <c r="EN32" s="382"/>
      <c r="EO32" s="382"/>
      <c r="EP32" s="382"/>
      <c r="EQ32" s="382"/>
      <c r="ER32" s="382"/>
      <c r="ES32" s="382"/>
      <c r="ET32" s="382"/>
      <c r="EU32" s="382"/>
      <c r="EV32" s="382"/>
      <c r="EW32" s="382"/>
      <c r="EX32" s="382"/>
      <c r="EY32" s="382"/>
      <c r="EZ32" s="382"/>
      <c r="FA32" s="382"/>
      <c r="FB32" s="382"/>
      <c r="FC32" s="382"/>
      <c r="FD32" s="382"/>
      <c r="FE32" s="382"/>
      <c r="FF32" s="382"/>
      <c r="FG32" s="382"/>
      <c r="FH32" s="382"/>
      <c r="FI32" s="382"/>
      <c r="FJ32" s="382"/>
      <c r="FK32" s="382"/>
      <c r="FL32" s="382"/>
      <c r="FM32" s="382"/>
      <c r="FN32" s="382"/>
      <c r="FO32" s="382"/>
      <c r="FP32" s="382"/>
      <c r="FQ32" s="382"/>
      <c r="FR32" s="382"/>
      <c r="FS32" s="382"/>
      <c r="FT32" s="382"/>
      <c r="FU32" s="382"/>
      <c r="FV32" s="382"/>
      <c r="FW32" s="382"/>
      <c r="FX32" s="382"/>
      <c r="FY32" s="382"/>
      <c r="FZ32" s="382"/>
      <c r="GA32" s="382"/>
      <c r="GB32" s="382"/>
      <c r="GC32" s="382"/>
      <c r="GD32" s="382"/>
      <c r="GE32" s="382"/>
      <c r="GF32" s="382"/>
      <c r="GG32" s="382"/>
      <c r="GH32" s="382"/>
      <c r="GI32" s="382"/>
      <c r="GJ32" s="382"/>
      <c r="GK32" s="382"/>
      <c r="GL32" s="382"/>
      <c r="GM32" s="382"/>
      <c r="GN32" s="382"/>
      <c r="GO32" s="382"/>
      <c r="GP32" s="382"/>
      <c r="GQ32" s="382"/>
      <c r="GR32" s="382"/>
      <c r="GS32" s="382"/>
      <c r="GT32" s="382"/>
      <c r="GU32" s="382"/>
      <c r="GV32" s="382"/>
      <c r="GW32" s="382"/>
      <c r="GX32" s="382"/>
      <c r="GY32" s="382"/>
      <c r="GZ32" s="382"/>
      <c r="HA32" s="382"/>
      <c r="HB32" s="382"/>
      <c r="HC32" s="382"/>
      <c r="HD32" s="382"/>
      <c r="HE32" s="382"/>
      <c r="HF32" s="382"/>
      <c r="HG32" s="382"/>
      <c r="HH32" s="382"/>
      <c r="HI32" s="382"/>
      <c r="HJ32" s="382"/>
      <c r="HK32" s="382"/>
      <c r="HL32" s="382"/>
      <c r="HM32" s="382"/>
      <c r="HN32" s="382"/>
      <c r="HO32" s="382"/>
      <c r="HP32" s="382"/>
      <c r="HQ32" s="382"/>
      <c r="HR32" s="382"/>
      <c r="HS32" s="382"/>
      <c r="HT32" s="382"/>
      <c r="HU32" s="382"/>
      <c r="HV32" s="382"/>
      <c r="HW32" s="382"/>
      <c r="HX32" s="382"/>
      <c r="HY32" s="382"/>
      <c r="HZ32" s="382"/>
      <c r="IA32" s="382"/>
      <c r="IB32" s="382"/>
      <c r="IC32" s="382"/>
      <c r="ID32" s="382"/>
      <c r="IE32" s="382"/>
      <c r="IF32" s="382"/>
      <c r="IG32" s="382"/>
      <c r="IH32" s="382"/>
      <c r="II32" s="382"/>
      <c r="IJ32" s="382"/>
      <c r="IK32" s="382"/>
      <c r="IL32" s="382"/>
      <c r="IM32" s="382"/>
      <c r="IN32" s="382"/>
      <c r="IO32" s="382"/>
      <c r="IP32" s="382"/>
      <c r="IQ32" s="382"/>
      <c r="IR32" s="382"/>
      <c r="IS32" s="382"/>
      <c r="IT32" s="382"/>
      <c r="IU32" s="382"/>
      <c r="IV32" s="382"/>
      <c r="IW32" s="382"/>
      <c r="IX32" s="382"/>
      <c r="IY32" s="382"/>
      <c r="IZ32" s="382"/>
      <c r="JA32" s="382"/>
      <c r="JB32" s="382"/>
      <c r="JC32" s="382"/>
      <c r="JD32" s="382"/>
      <c r="JE32" s="382"/>
      <c r="JF32" s="382"/>
      <c r="JG32" s="382"/>
      <c r="JH32" s="382"/>
      <c r="JI32" s="382"/>
      <c r="JJ32" s="382"/>
      <c r="JK32" s="382"/>
      <c r="JL32" s="382"/>
      <c r="JM32" s="382"/>
      <c r="JN32" s="382"/>
      <c r="JO32" s="382"/>
      <c r="JP32" s="382"/>
      <c r="JQ32" s="382"/>
      <c r="JR32" s="382"/>
      <c r="JS32" s="382"/>
      <c r="JT32" s="382"/>
      <c r="JU32" s="382"/>
      <c r="JV32" s="382"/>
      <c r="JW32" s="382"/>
      <c r="JX32" s="382"/>
      <c r="JY32" s="382"/>
      <c r="JZ32" s="382"/>
      <c r="KA32" s="382"/>
      <c r="KB32" s="382"/>
      <c r="KC32" s="382"/>
      <c r="KD32" s="382"/>
      <c r="KE32" s="382"/>
      <c r="KF32" s="382"/>
      <c r="KG32" s="382"/>
      <c r="KH32" s="382"/>
      <c r="KI32" s="382"/>
      <c r="KJ32" s="382"/>
      <c r="KK32" s="382"/>
      <c r="KL32" s="382"/>
    </row>
    <row r="33" spans="1:298" s="475" customFormat="1" x14ac:dyDescent="0.2">
      <c r="A33" s="454" t="s">
        <v>172</v>
      </c>
      <c r="B33" s="454"/>
      <c r="C33" s="474" t="str">
        <f>IFERROR(C32/$B$31,"")</f>
        <v/>
      </c>
      <c r="D33" s="474" t="str">
        <f>IFERROR(D32/$B$31,"")</f>
        <v/>
      </c>
      <c r="E33" s="474" t="str">
        <f t="shared" ref="E33:P33" si="50">IFERROR(E32/$B$31,"")</f>
        <v/>
      </c>
      <c r="F33" s="474" t="str">
        <f t="shared" si="50"/>
        <v/>
      </c>
      <c r="G33" s="474" t="str">
        <f t="shared" si="50"/>
        <v/>
      </c>
      <c r="H33" s="474" t="str">
        <f t="shared" si="50"/>
        <v/>
      </c>
      <c r="I33" s="474" t="str">
        <f t="shared" si="50"/>
        <v/>
      </c>
      <c r="J33" s="474" t="str">
        <f t="shared" si="50"/>
        <v/>
      </c>
      <c r="K33" s="474" t="str">
        <f t="shared" si="50"/>
        <v/>
      </c>
      <c r="L33" s="474" t="str">
        <f t="shared" si="50"/>
        <v/>
      </c>
      <c r="M33" s="474" t="str">
        <f t="shared" si="50"/>
        <v/>
      </c>
      <c r="N33" s="474" t="str">
        <f t="shared" si="50"/>
        <v/>
      </c>
      <c r="O33" s="474" t="str">
        <f t="shared" si="50"/>
        <v/>
      </c>
      <c r="P33" s="474" t="str">
        <f t="shared" si="50"/>
        <v/>
      </c>
      <c r="Q33" s="474" t="str">
        <f t="shared" ref="Q33" si="51">IFERROR(Q32/$B$31,"")</f>
        <v/>
      </c>
      <c r="R33" s="474" t="str">
        <f t="shared" ref="R33" si="52">IFERROR(R32/$B$31,"")</f>
        <v/>
      </c>
      <c r="S33" s="474" t="str">
        <f t="shared" ref="S33" si="53">IFERROR(S32/$B$31,"")</f>
        <v/>
      </c>
      <c r="T33" s="474" t="str">
        <f t="shared" ref="T33" si="54">IFERROR(T32/$B$31,"")</f>
        <v/>
      </c>
      <c r="U33" s="474" t="str">
        <f t="shared" ref="U33" si="55">IFERROR(U32/$B$31,"")</f>
        <v/>
      </c>
      <c r="V33" s="474" t="str">
        <f t="shared" ref="V33" si="56">IFERROR(V32/$B$31,"")</f>
        <v/>
      </c>
      <c r="W33" s="474" t="str">
        <f t="shared" ref="W33" si="57">IFERROR(W32/$B$31,"")</f>
        <v/>
      </c>
      <c r="X33" s="474" t="str">
        <f t="shared" ref="X33" si="58">IFERROR(X32/$B$31,"")</f>
        <v/>
      </c>
      <c r="Y33" s="474" t="str">
        <f t="shared" ref="Y33" si="59">IFERROR(Y32/$B$31,"")</f>
        <v/>
      </c>
      <c r="Z33" s="474" t="str">
        <f t="shared" ref="Z33" si="60">IFERROR(Z32/$B$31,"")</f>
        <v/>
      </c>
      <c r="AA33" s="474" t="str">
        <f t="shared" ref="AA33" si="61">IFERROR(AA32/$B$31,"")</f>
        <v/>
      </c>
      <c r="AB33" s="474" t="str">
        <f t="shared" ref="AB33" si="62">IFERROR(AB32/$B$31,"")</f>
        <v/>
      </c>
      <c r="AC33" s="474" t="str">
        <f t="shared" ref="AC33" si="63">IFERROR(AC32/$B$31,"")</f>
        <v/>
      </c>
      <c r="AD33" s="474" t="str">
        <f t="shared" ref="AD33" si="64">IFERROR(AD32/$B$31,"")</f>
        <v/>
      </c>
      <c r="AE33" s="474" t="str">
        <f t="shared" ref="AE33" si="65">IFERROR(AE32/$B$31,"")</f>
        <v/>
      </c>
      <c r="AF33" s="474" t="str">
        <f t="shared" ref="AF33" si="66">IFERROR(AF32/$B$31,"")</f>
        <v/>
      </c>
      <c r="AG33" s="474" t="str">
        <f t="shared" ref="AG33" si="67">IFERROR(AG32/$B$31,"")</f>
        <v/>
      </c>
      <c r="AH33" s="474" t="str">
        <f t="shared" ref="AH33" si="68">IFERROR(AH32/$B$31,"")</f>
        <v/>
      </c>
      <c r="AI33" s="474" t="str">
        <f t="shared" ref="AI33" si="69">IFERROR(AI32/$B$31,"")</f>
        <v/>
      </c>
      <c r="AJ33" s="474" t="str">
        <f t="shared" ref="AJ33" si="70">IFERROR(AJ32/$B$31,"")</f>
        <v/>
      </c>
      <c r="AK33" s="474" t="str">
        <f t="shared" ref="AK33" si="71">IFERROR(AK32/$B$31,"")</f>
        <v/>
      </c>
      <c r="AL33" s="474" t="str">
        <f t="shared" ref="AL33" si="72">IFERROR(AL32/$B$31,"")</f>
        <v/>
      </c>
      <c r="AM33" s="474" t="str">
        <f t="shared" ref="AM33" si="73">IFERROR(AM32/$B$31,"")</f>
        <v/>
      </c>
      <c r="AN33" s="474" t="str">
        <f t="shared" ref="AN33" si="74">IFERROR(AN32/$B$31,"")</f>
        <v/>
      </c>
      <c r="AO33" s="474" t="str">
        <f t="shared" ref="AO33" si="75">IFERROR(AO32/$B$31,"")</f>
        <v/>
      </c>
      <c r="AP33" s="474" t="str">
        <f t="shared" ref="AP33" si="76">IFERROR(AP32/$B$31,"")</f>
        <v/>
      </c>
      <c r="AQ33" s="474" t="str">
        <f t="shared" ref="AQ33" si="77">IFERROR(AQ32/$B$31,"")</f>
        <v/>
      </c>
      <c r="AR33" s="474" t="str">
        <f t="shared" ref="AR33" si="78">IFERROR(AR32/$B$31,"")</f>
        <v/>
      </c>
      <c r="AS33" s="474" t="str">
        <f t="shared" ref="AS33" si="79">IFERROR(AS32/$B$31,"")</f>
        <v/>
      </c>
      <c r="AT33" s="474" t="str">
        <f t="shared" ref="AT33" si="80">IFERROR(AT32/$B$31,"")</f>
        <v/>
      </c>
      <c r="AU33" s="474" t="str">
        <f t="shared" ref="AU33" si="81">IFERROR(AU32/$B$31,"")</f>
        <v/>
      </c>
      <c r="AV33" s="474" t="str">
        <f t="shared" ref="AV33" si="82">IFERROR(AV32/$B$31,"")</f>
        <v/>
      </c>
      <c r="AW33" s="474" t="str">
        <f t="shared" ref="AW33" si="83">IFERROR(AW32/$B$31,"")</f>
        <v/>
      </c>
      <c r="AX33" s="474" t="str">
        <f t="shared" ref="AX33" si="84">IFERROR(AX32/$B$31,"")</f>
        <v/>
      </c>
      <c r="AY33" s="474" t="str">
        <f t="shared" ref="AY33" si="85">IFERROR(AY32/$B$31,"")</f>
        <v/>
      </c>
      <c r="AZ33" s="474" t="str">
        <f t="shared" ref="AZ33" si="86">IFERROR(AZ32/$B$31,"")</f>
        <v/>
      </c>
      <c r="BA33" s="474" t="str">
        <f t="shared" ref="BA33" si="87">IFERROR(BA32/$B$31,"")</f>
        <v/>
      </c>
      <c r="BB33" s="474" t="str">
        <f t="shared" ref="BB33" si="88">IFERROR(BB32/$B$31,"")</f>
        <v/>
      </c>
      <c r="BC33" s="474" t="str">
        <f t="shared" ref="BC33" si="89">IFERROR(BC32/$B$31,"")</f>
        <v/>
      </c>
      <c r="BD33" s="474" t="str">
        <f t="shared" ref="BD33" si="90">IFERROR(BD32/$B$31,"")</f>
        <v/>
      </c>
      <c r="BE33" s="474" t="str">
        <f t="shared" ref="BE33" si="91">IFERROR(BE32/$B$31,"")</f>
        <v/>
      </c>
      <c r="BF33" s="474" t="str">
        <f t="shared" ref="BF33" si="92">IFERROR(BF32/$B$31,"")</f>
        <v/>
      </c>
      <c r="BG33" s="474" t="str">
        <f t="shared" ref="BG33" si="93">IFERROR(BG32/$B$31,"")</f>
        <v/>
      </c>
      <c r="BH33" s="474" t="str">
        <f t="shared" ref="BH33" si="94">IFERROR(BH32/$B$31,"")</f>
        <v/>
      </c>
      <c r="BI33" s="474" t="str">
        <f t="shared" ref="BI33" si="95">IFERROR(BI32/$B$31,"")</f>
        <v/>
      </c>
      <c r="BJ33" s="474" t="str">
        <f t="shared" ref="BJ33" si="96">IFERROR(BJ32/$B$31,"")</f>
        <v/>
      </c>
      <c r="BK33" s="454"/>
      <c r="BL33" s="474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  <c r="HW33" s="397"/>
      <c r="HX33" s="397"/>
      <c r="HY33" s="397"/>
      <c r="HZ33" s="397"/>
      <c r="IA33" s="397"/>
      <c r="IB33" s="397"/>
      <c r="IC33" s="397"/>
      <c r="ID33" s="397"/>
      <c r="IE33" s="397"/>
      <c r="IF33" s="397"/>
      <c r="IG33" s="397"/>
      <c r="IH33" s="397"/>
      <c r="II33" s="397"/>
      <c r="IJ33" s="397"/>
      <c r="IK33" s="397"/>
      <c r="IL33" s="397"/>
      <c r="IM33" s="397"/>
      <c r="IN33" s="397"/>
      <c r="IO33" s="397"/>
      <c r="IP33" s="397"/>
      <c r="IQ33" s="397"/>
      <c r="IR33" s="397"/>
      <c r="IS33" s="397"/>
      <c r="IT33" s="397"/>
      <c r="IU33" s="397"/>
      <c r="IV33" s="397"/>
      <c r="IW33" s="397"/>
      <c r="IX33" s="397"/>
      <c r="IY33" s="397"/>
      <c r="IZ33" s="397"/>
      <c r="JA33" s="397"/>
      <c r="JB33" s="397"/>
      <c r="JC33" s="397"/>
      <c r="JD33" s="397"/>
      <c r="JE33" s="397"/>
      <c r="JF33" s="397"/>
      <c r="JG33" s="397"/>
      <c r="JH33" s="397"/>
      <c r="JI33" s="397"/>
      <c r="JJ33" s="397"/>
      <c r="JK33" s="397"/>
      <c r="JL33" s="397"/>
      <c r="JM33" s="397"/>
      <c r="JN33" s="397"/>
      <c r="JO33" s="397"/>
      <c r="JP33" s="397"/>
      <c r="JQ33" s="397"/>
      <c r="JR33" s="397"/>
      <c r="JS33" s="397"/>
      <c r="JT33" s="397"/>
      <c r="JU33" s="397"/>
      <c r="JV33" s="397"/>
      <c r="JW33" s="397"/>
      <c r="JX33" s="397"/>
      <c r="JY33" s="397"/>
      <c r="JZ33" s="397"/>
      <c r="KA33" s="397"/>
      <c r="KB33" s="397"/>
      <c r="KC33" s="397"/>
      <c r="KD33" s="397"/>
      <c r="KE33" s="397"/>
      <c r="KF33" s="397"/>
      <c r="KG33" s="397"/>
      <c r="KH33" s="397"/>
      <c r="KI33" s="397"/>
      <c r="KJ33" s="397"/>
      <c r="KK33" s="397"/>
      <c r="KL33" s="397"/>
    </row>
    <row r="34" spans="1:298" x14ac:dyDescent="0.2">
      <c r="A34" s="506" t="s">
        <v>173</v>
      </c>
      <c r="B34" s="509"/>
      <c r="C34" s="502"/>
      <c r="D34" s="503"/>
      <c r="E34" s="503"/>
      <c r="F34" s="503"/>
      <c r="G34" s="503"/>
      <c r="H34" s="503"/>
      <c r="I34" s="504"/>
      <c r="J34" s="504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3"/>
      <c r="AN34" s="503"/>
      <c r="AO34" s="503"/>
      <c r="AP34" s="503"/>
      <c r="AQ34" s="503"/>
      <c r="AR34" s="503"/>
      <c r="AS34" s="503"/>
      <c r="AT34" s="503"/>
      <c r="AU34" s="503"/>
      <c r="AV34" s="503"/>
      <c r="AW34" s="503"/>
      <c r="AX34" s="503"/>
      <c r="AY34" s="503"/>
      <c r="AZ34" s="503"/>
      <c r="BA34" s="503"/>
      <c r="BB34" s="503"/>
      <c r="BC34" s="503"/>
      <c r="BD34" s="503"/>
      <c r="BE34" s="503"/>
      <c r="BF34" s="503"/>
      <c r="BG34" s="503"/>
      <c r="BH34" s="503"/>
      <c r="BI34" s="503"/>
      <c r="BJ34" s="503"/>
      <c r="BK34" s="506"/>
      <c r="BL34" s="473"/>
      <c r="BN34" s="382"/>
      <c r="BO34" s="382"/>
      <c r="BP34" s="382"/>
      <c r="BQ34" s="382"/>
      <c r="BR34" s="382"/>
      <c r="BS34" s="382"/>
      <c r="BT34" s="382"/>
      <c r="BU34" s="382"/>
      <c r="BV34" s="382"/>
      <c r="BW34" s="382"/>
      <c r="BX34" s="382"/>
      <c r="BY34" s="382"/>
      <c r="BZ34" s="382"/>
      <c r="CA34" s="382"/>
      <c r="CB34" s="382"/>
      <c r="CC34" s="382"/>
      <c r="CD34" s="382"/>
      <c r="CE34" s="382"/>
      <c r="CF34" s="382"/>
      <c r="CG34" s="382"/>
      <c r="CH34" s="382"/>
      <c r="CI34" s="382"/>
      <c r="CJ34" s="382"/>
      <c r="CK34" s="382"/>
      <c r="CL34" s="382"/>
      <c r="CM34" s="382"/>
      <c r="CN34" s="382"/>
      <c r="CO34" s="382"/>
      <c r="CP34" s="382"/>
      <c r="CQ34" s="382"/>
      <c r="CR34" s="382"/>
      <c r="CS34" s="382"/>
      <c r="CT34" s="382"/>
      <c r="CU34" s="382"/>
      <c r="CV34" s="382"/>
      <c r="CW34" s="382"/>
      <c r="CX34" s="382"/>
      <c r="CY34" s="382"/>
      <c r="CZ34" s="382"/>
      <c r="DA34" s="382"/>
      <c r="DB34" s="382"/>
      <c r="DC34" s="382"/>
      <c r="DD34" s="382"/>
      <c r="DE34" s="382"/>
      <c r="DF34" s="382"/>
      <c r="DG34" s="382"/>
      <c r="DH34" s="382"/>
      <c r="DI34" s="382"/>
      <c r="DJ34" s="382"/>
      <c r="DK34" s="382"/>
      <c r="DL34" s="382"/>
      <c r="DM34" s="382"/>
      <c r="DN34" s="382"/>
      <c r="DO34" s="382"/>
      <c r="DP34" s="382"/>
      <c r="DQ34" s="382"/>
      <c r="DR34" s="382"/>
      <c r="DS34" s="382"/>
      <c r="DT34" s="382"/>
      <c r="DU34" s="382"/>
      <c r="DV34" s="382"/>
      <c r="DW34" s="382"/>
      <c r="DX34" s="382"/>
      <c r="DY34" s="382"/>
      <c r="DZ34" s="382"/>
      <c r="EA34" s="382"/>
      <c r="EB34" s="382"/>
      <c r="EC34" s="382"/>
      <c r="ED34" s="382"/>
      <c r="EE34" s="382"/>
      <c r="EF34" s="382"/>
      <c r="EG34" s="382"/>
      <c r="EH34" s="382"/>
      <c r="EI34" s="382"/>
      <c r="EJ34" s="382"/>
      <c r="EK34" s="382"/>
      <c r="EL34" s="382"/>
      <c r="EM34" s="382"/>
      <c r="EN34" s="382"/>
      <c r="EO34" s="382"/>
      <c r="EP34" s="382"/>
      <c r="EQ34" s="382"/>
      <c r="ER34" s="382"/>
      <c r="ES34" s="382"/>
      <c r="ET34" s="382"/>
      <c r="EU34" s="382"/>
      <c r="EV34" s="382"/>
      <c r="EW34" s="382"/>
      <c r="EX34" s="382"/>
      <c r="EY34" s="382"/>
      <c r="EZ34" s="382"/>
      <c r="FA34" s="382"/>
      <c r="FB34" s="382"/>
      <c r="FC34" s="382"/>
      <c r="FD34" s="382"/>
      <c r="FE34" s="382"/>
      <c r="FF34" s="382"/>
      <c r="FG34" s="382"/>
      <c r="FH34" s="382"/>
      <c r="FI34" s="382"/>
      <c r="FJ34" s="382"/>
      <c r="FK34" s="382"/>
      <c r="FL34" s="382"/>
      <c r="FM34" s="382"/>
      <c r="FN34" s="382"/>
      <c r="FO34" s="382"/>
      <c r="FP34" s="382"/>
      <c r="FQ34" s="382"/>
      <c r="FR34" s="382"/>
      <c r="FS34" s="382"/>
      <c r="FT34" s="382"/>
      <c r="FU34" s="382"/>
      <c r="FV34" s="382"/>
      <c r="FW34" s="382"/>
      <c r="FX34" s="382"/>
      <c r="FY34" s="382"/>
      <c r="FZ34" s="382"/>
      <c r="GA34" s="382"/>
      <c r="GB34" s="382"/>
      <c r="GC34" s="382"/>
      <c r="GD34" s="382"/>
      <c r="GE34" s="382"/>
      <c r="GF34" s="382"/>
      <c r="GG34" s="382"/>
      <c r="GH34" s="382"/>
      <c r="GI34" s="382"/>
      <c r="GJ34" s="382"/>
      <c r="GK34" s="382"/>
      <c r="GL34" s="382"/>
      <c r="GM34" s="382"/>
      <c r="GN34" s="382"/>
      <c r="GO34" s="382"/>
      <c r="GP34" s="382"/>
      <c r="GQ34" s="382"/>
      <c r="GR34" s="382"/>
      <c r="GS34" s="382"/>
      <c r="GT34" s="382"/>
      <c r="GU34" s="382"/>
      <c r="GV34" s="382"/>
      <c r="GW34" s="382"/>
      <c r="GX34" s="382"/>
      <c r="GY34" s="382"/>
      <c r="GZ34" s="382"/>
      <c r="HA34" s="382"/>
      <c r="HB34" s="382"/>
      <c r="HC34" s="382"/>
      <c r="HD34" s="382"/>
      <c r="HE34" s="382"/>
      <c r="HF34" s="382"/>
      <c r="HG34" s="382"/>
      <c r="HH34" s="382"/>
      <c r="HI34" s="382"/>
      <c r="HJ34" s="382"/>
      <c r="HK34" s="382"/>
      <c r="HL34" s="382"/>
      <c r="HM34" s="382"/>
      <c r="HN34" s="382"/>
      <c r="HO34" s="382"/>
      <c r="HP34" s="382"/>
      <c r="HQ34" s="382"/>
      <c r="HR34" s="382"/>
      <c r="HS34" s="382"/>
      <c r="HT34" s="382"/>
      <c r="HU34" s="382"/>
      <c r="HV34" s="382"/>
      <c r="HW34" s="382"/>
      <c r="HX34" s="382"/>
      <c r="HY34" s="382"/>
      <c r="HZ34" s="382"/>
      <c r="IA34" s="382"/>
      <c r="IB34" s="382"/>
      <c r="IC34" s="382"/>
      <c r="ID34" s="382"/>
      <c r="IE34" s="382"/>
      <c r="IF34" s="382"/>
      <c r="IG34" s="382"/>
      <c r="IH34" s="382"/>
      <c r="II34" s="382"/>
      <c r="IJ34" s="382"/>
      <c r="IK34" s="382"/>
      <c r="IL34" s="382"/>
      <c r="IM34" s="382"/>
      <c r="IN34" s="382"/>
      <c r="IO34" s="382"/>
      <c r="IP34" s="382"/>
      <c r="IQ34" s="382"/>
      <c r="IR34" s="382"/>
      <c r="IS34" s="382"/>
      <c r="IT34" s="382"/>
      <c r="IU34" s="382"/>
      <c r="IV34" s="382"/>
      <c r="IW34" s="382"/>
      <c r="IX34" s="382"/>
      <c r="IY34" s="382"/>
      <c r="IZ34" s="382"/>
      <c r="JA34" s="382"/>
      <c r="JB34" s="382"/>
      <c r="JC34" s="382"/>
      <c r="JD34" s="382"/>
      <c r="JE34" s="382"/>
      <c r="JF34" s="382"/>
      <c r="JG34" s="382"/>
      <c r="JH34" s="382"/>
      <c r="JI34" s="382"/>
      <c r="JJ34" s="382"/>
      <c r="JK34" s="382"/>
      <c r="JL34" s="382"/>
      <c r="JM34" s="382"/>
      <c r="JN34" s="382"/>
      <c r="JO34" s="382"/>
      <c r="JP34" s="382"/>
      <c r="JQ34" s="382"/>
      <c r="JR34" s="382"/>
      <c r="JS34" s="382"/>
      <c r="JT34" s="382"/>
      <c r="JU34" s="382"/>
      <c r="JV34" s="382"/>
      <c r="JW34" s="382"/>
      <c r="JX34" s="382"/>
      <c r="JY34" s="382"/>
      <c r="JZ34" s="382"/>
      <c r="KA34" s="382"/>
      <c r="KB34" s="382"/>
      <c r="KC34" s="382"/>
      <c r="KD34" s="382"/>
      <c r="KE34" s="382"/>
      <c r="KF34" s="382"/>
      <c r="KG34" s="382"/>
      <c r="KH34" s="382"/>
      <c r="KI34" s="382"/>
      <c r="KJ34" s="382"/>
      <c r="KK34" s="382"/>
      <c r="KL34" s="382"/>
    </row>
    <row r="35" spans="1:298" s="382" customFormat="1" ht="12.75" x14ac:dyDescent="0.2">
      <c r="I35" s="378"/>
      <c r="J35" s="378"/>
    </row>
    <row r="36" spans="1:298" s="382" customFormat="1" ht="12.75" x14ac:dyDescent="0.2">
      <c r="I36" s="378"/>
      <c r="J36" s="378"/>
    </row>
    <row r="37" spans="1:298" s="382" customFormat="1" ht="12.75" x14ac:dyDescent="0.2">
      <c r="I37" s="378"/>
      <c r="J37" s="378"/>
    </row>
    <row r="38" spans="1:298" s="382" customFormat="1" ht="12.75" x14ac:dyDescent="0.2">
      <c r="I38" s="378"/>
      <c r="J38" s="378"/>
    </row>
    <row r="39" spans="1:298" s="382" customFormat="1" ht="12.75" x14ac:dyDescent="0.2">
      <c r="I39" s="378"/>
      <c r="J39" s="378"/>
    </row>
    <row r="40" spans="1:298" s="382" customFormat="1" ht="12.75" x14ac:dyDescent="0.2">
      <c r="I40" s="378"/>
      <c r="J40" s="378"/>
    </row>
    <row r="41" spans="1:298" s="382" customFormat="1" ht="12.75" x14ac:dyDescent="0.2">
      <c r="I41" s="378"/>
      <c r="J41" s="378"/>
    </row>
    <row r="42" spans="1:298" s="382" customFormat="1" ht="12.75" x14ac:dyDescent="0.2">
      <c r="I42" s="378"/>
      <c r="J42" s="378"/>
    </row>
    <row r="43" spans="1:298" s="382" customFormat="1" ht="12.75" x14ac:dyDescent="0.2">
      <c r="I43" s="378"/>
      <c r="J43" s="378"/>
    </row>
    <row r="44" spans="1:298" s="382" customFormat="1" ht="12.75" x14ac:dyDescent="0.2">
      <c r="I44" s="378"/>
      <c r="J44" s="378"/>
    </row>
    <row r="45" spans="1:298" s="382" customFormat="1" ht="12.75" x14ac:dyDescent="0.2">
      <c r="I45" s="378"/>
      <c r="J45" s="378"/>
    </row>
    <row r="46" spans="1:298" s="382" customFormat="1" ht="12.75" x14ac:dyDescent="0.2">
      <c r="I46" s="378"/>
      <c r="J46" s="378"/>
    </row>
    <row r="47" spans="1:298" s="382" customFormat="1" ht="12.75" x14ac:dyDescent="0.2">
      <c r="I47" s="378"/>
      <c r="J47" s="378"/>
    </row>
    <row r="48" spans="1:298" s="382" customFormat="1" ht="12.75" x14ac:dyDescent="0.2">
      <c r="I48" s="378"/>
      <c r="J48" s="378"/>
    </row>
    <row r="49" spans="9:10" s="382" customFormat="1" ht="12.75" x14ac:dyDescent="0.2">
      <c r="I49" s="378"/>
      <c r="J49" s="378"/>
    </row>
    <row r="50" spans="9:10" s="382" customFormat="1" ht="12.75" x14ac:dyDescent="0.2">
      <c r="I50" s="378"/>
      <c r="J50" s="378"/>
    </row>
    <row r="51" spans="9:10" s="382" customFormat="1" ht="12.75" x14ac:dyDescent="0.2">
      <c r="I51" s="378"/>
      <c r="J51" s="378"/>
    </row>
    <row r="52" spans="9:10" s="382" customFormat="1" ht="12.75" x14ac:dyDescent="0.2">
      <c r="I52" s="378"/>
      <c r="J52" s="378"/>
    </row>
    <row r="53" spans="9:10" s="382" customFormat="1" ht="12.75" x14ac:dyDescent="0.2">
      <c r="I53" s="378"/>
      <c r="J53" s="378"/>
    </row>
    <row r="54" spans="9:10" s="382" customFormat="1" ht="12.75" x14ac:dyDescent="0.2">
      <c r="I54" s="378"/>
      <c r="J54" s="378"/>
    </row>
    <row r="55" spans="9:10" s="382" customFormat="1" ht="12.75" x14ac:dyDescent="0.2">
      <c r="I55" s="378"/>
      <c r="J55" s="378"/>
    </row>
    <row r="56" spans="9:10" s="382" customFormat="1" ht="12.75" x14ac:dyDescent="0.2">
      <c r="I56" s="378"/>
      <c r="J56" s="378"/>
    </row>
    <row r="57" spans="9:10" s="382" customFormat="1" ht="12.75" x14ac:dyDescent="0.2">
      <c r="I57" s="378"/>
      <c r="J57" s="378"/>
    </row>
    <row r="58" spans="9:10" s="382" customFormat="1" ht="12.75" x14ac:dyDescent="0.2">
      <c r="I58" s="378"/>
      <c r="J58" s="378"/>
    </row>
    <row r="59" spans="9:10" s="382" customFormat="1" ht="12.75" x14ac:dyDescent="0.2">
      <c r="I59" s="378"/>
      <c r="J59" s="378"/>
    </row>
    <row r="60" spans="9:10" s="382" customFormat="1" ht="12.75" x14ac:dyDescent="0.2">
      <c r="I60" s="378"/>
      <c r="J60" s="378"/>
    </row>
    <row r="61" spans="9:10" s="382" customFormat="1" ht="12.75" x14ac:dyDescent="0.2">
      <c r="I61" s="378"/>
      <c r="J61" s="378"/>
    </row>
    <row r="62" spans="9:10" s="382" customFormat="1" ht="12.75" x14ac:dyDescent="0.2">
      <c r="I62" s="378"/>
      <c r="J62" s="378"/>
    </row>
    <row r="63" spans="9:10" s="382" customFormat="1" ht="12.75" x14ac:dyDescent="0.2">
      <c r="I63" s="378"/>
      <c r="J63" s="378"/>
    </row>
    <row r="64" spans="9:10" s="382" customFormat="1" ht="12.75" x14ac:dyDescent="0.2">
      <c r="I64" s="378"/>
      <c r="J64" s="378"/>
    </row>
    <row r="65" spans="9:10" s="382" customFormat="1" ht="12.75" x14ac:dyDescent="0.2">
      <c r="I65" s="378"/>
      <c r="J65" s="378"/>
    </row>
    <row r="66" spans="9:10" s="382" customFormat="1" ht="12.75" x14ac:dyDescent="0.2">
      <c r="I66" s="378"/>
      <c r="J66" s="378"/>
    </row>
    <row r="67" spans="9:10" s="382" customFormat="1" ht="12.75" x14ac:dyDescent="0.2">
      <c r="I67" s="378"/>
      <c r="J67" s="378"/>
    </row>
    <row r="68" spans="9:10" s="382" customFormat="1" ht="12.75" x14ac:dyDescent="0.2">
      <c r="I68" s="378"/>
      <c r="J68" s="378"/>
    </row>
    <row r="69" spans="9:10" s="382" customFormat="1" ht="12.75" x14ac:dyDescent="0.2">
      <c r="I69" s="378"/>
      <c r="J69" s="378"/>
    </row>
    <row r="70" spans="9:10" s="382" customFormat="1" ht="12.75" x14ac:dyDescent="0.2">
      <c r="I70" s="378"/>
      <c r="J70" s="378"/>
    </row>
    <row r="71" spans="9:10" s="382" customFormat="1" ht="12.75" x14ac:dyDescent="0.2">
      <c r="I71" s="378"/>
      <c r="J71" s="378"/>
    </row>
    <row r="72" spans="9:10" s="382" customFormat="1" ht="12.75" x14ac:dyDescent="0.2">
      <c r="I72" s="378"/>
      <c r="J72" s="378"/>
    </row>
    <row r="73" spans="9:10" s="382" customFormat="1" ht="12.75" x14ac:dyDescent="0.2">
      <c r="I73" s="378"/>
      <c r="J73" s="378"/>
    </row>
    <row r="74" spans="9:10" s="382" customFormat="1" ht="12.75" x14ac:dyDescent="0.2">
      <c r="I74" s="378"/>
      <c r="J74" s="378"/>
    </row>
  </sheetData>
  <sheetProtection password="F4D7" sheet="1" objects="1" scenarios="1" formatCells="0" formatColumns="0" formatRows="0"/>
  <mergeCells count="1">
    <mergeCell ref="L5:M5"/>
  </mergeCells>
  <printOptions gridLines="1"/>
  <pageMargins left="0.25" right="0.25" top="0.75" bottom="0.75" header="0.3" footer="0.3"/>
  <pageSetup paperSize="9" scale="12" orientation="landscape" horizontalDpi="120" verticalDpi="144" r:id="rId1"/>
  <headerFooter alignWithMargins="0">
    <oddHeader xml:space="preserve">&amp;C&amp;",Negrita"&amp;14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3:G66"/>
  <sheetViews>
    <sheetView zoomScale="90" zoomScaleNormal="90" workbookViewId="0">
      <selection activeCell="C65" sqref="C65"/>
    </sheetView>
  </sheetViews>
  <sheetFormatPr baseColWidth="10" defaultColWidth="11.42578125" defaultRowHeight="15" x14ac:dyDescent="0.2"/>
  <cols>
    <col min="1" max="1" width="71.140625" style="110" customWidth="1"/>
    <col min="2" max="2" width="14.140625" style="110" customWidth="1"/>
    <col min="3" max="3" width="15" style="110" customWidth="1"/>
    <col min="4" max="4" width="14.85546875" style="110" bestFit="1" customWidth="1"/>
    <col min="5" max="5" width="16" style="110" customWidth="1"/>
    <col min="6" max="6" width="16.85546875" style="110" customWidth="1"/>
    <col min="7" max="16384" width="11.42578125" style="110"/>
  </cols>
  <sheetData>
    <row r="3" spans="1:7" ht="23.25" x14ac:dyDescent="0.35">
      <c r="A3" s="709"/>
      <c r="B3" s="709"/>
      <c r="C3" s="709"/>
      <c r="D3" s="709"/>
      <c r="E3" s="709"/>
      <c r="F3" s="709"/>
    </row>
    <row r="4" spans="1:7" ht="13.5" customHeight="1" x14ac:dyDescent="0.35">
      <c r="A4" s="197"/>
      <c r="B4" s="197"/>
      <c r="C4" s="197"/>
      <c r="D4" s="197"/>
      <c r="E4" s="197"/>
      <c r="F4" s="197"/>
    </row>
    <row r="5" spans="1:7" ht="23.25" x14ac:dyDescent="0.35">
      <c r="A5" s="709" t="s">
        <v>174</v>
      </c>
      <c r="B5" s="709"/>
      <c r="C5" s="709"/>
      <c r="D5" s="709"/>
      <c r="E5" s="709"/>
      <c r="F5" s="709"/>
    </row>
    <row r="6" spans="1:7" ht="18" x14ac:dyDescent="0.25">
      <c r="A6" s="689" t="s">
        <v>175</v>
      </c>
      <c r="B6" s="689"/>
      <c r="C6" s="689"/>
      <c r="D6" s="689"/>
      <c r="E6" s="689"/>
      <c r="F6" s="689"/>
    </row>
    <row r="7" spans="1:7" ht="16.5" thickBot="1" x14ac:dyDescent="0.3">
      <c r="A7" s="127"/>
      <c r="B7" s="710" t="s">
        <v>176</v>
      </c>
      <c r="C7" s="710"/>
      <c r="D7" s="710"/>
      <c r="E7" s="127"/>
      <c r="F7" s="127"/>
    </row>
    <row r="8" spans="1:7" ht="15.75" customHeight="1" thickTop="1" x14ac:dyDescent="0.2">
      <c r="A8" s="711" t="s">
        <v>137</v>
      </c>
      <c r="B8" s="713" t="s">
        <v>142</v>
      </c>
      <c r="C8" s="715" t="s">
        <v>177</v>
      </c>
      <c r="D8" s="713" t="s">
        <v>141</v>
      </c>
      <c r="E8" s="717" t="s">
        <v>178</v>
      </c>
      <c r="F8" s="718"/>
      <c r="G8" s="127"/>
    </row>
    <row r="9" spans="1:7" ht="28.5" customHeight="1" thickBot="1" x14ac:dyDescent="0.25">
      <c r="A9" s="712"/>
      <c r="B9" s="714"/>
      <c r="C9" s="716"/>
      <c r="D9" s="714"/>
      <c r="E9" s="198" t="s">
        <v>179</v>
      </c>
      <c r="F9" s="128" t="s">
        <v>180</v>
      </c>
      <c r="G9" s="127"/>
    </row>
    <row r="10" spans="1:7" ht="15.75" thickTop="1" x14ac:dyDescent="0.2">
      <c r="A10" s="209"/>
      <c r="B10" s="210"/>
      <c r="C10" s="210"/>
      <c r="D10" s="211"/>
      <c r="E10" s="210"/>
      <c r="F10" s="212"/>
      <c r="G10" s="127"/>
    </row>
    <row r="11" spans="1:7" x14ac:dyDescent="0.2">
      <c r="A11" s="125"/>
      <c r="B11" s="124"/>
      <c r="C11" s="124"/>
      <c r="D11" s="123"/>
      <c r="E11" s="124"/>
      <c r="F11" s="129"/>
      <c r="G11" s="127"/>
    </row>
    <row r="12" spans="1:7" x14ac:dyDescent="0.2">
      <c r="A12" s="126" t="str">
        <f>+'Cronograma valorado'!A12</f>
        <v>1.- TRABAJOS PRELIMINARES</v>
      </c>
      <c r="B12" s="163">
        <f>+Presupuesto!F37</f>
        <v>0</v>
      </c>
      <c r="C12" s="163">
        <f>+Presupuesto!G37</f>
        <v>0</v>
      </c>
      <c r="D12" s="163">
        <f>+Presupuesto!E37</f>
        <v>0</v>
      </c>
      <c r="E12" s="162"/>
      <c r="F12" s="168">
        <f>D12-E12</f>
        <v>0</v>
      </c>
      <c r="G12" s="127"/>
    </row>
    <row r="13" spans="1:7" x14ac:dyDescent="0.2">
      <c r="A13" s="126" t="str">
        <f>+'Cronograma valorado'!A13</f>
        <v>2.- ESTRUCTURA</v>
      </c>
      <c r="B13" s="163">
        <f>+Presupuesto!F69</f>
        <v>0</v>
      </c>
      <c r="C13" s="163">
        <f>+Presupuesto!G69</f>
        <v>0</v>
      </c>
      <c r="D13" s="163">
        <f>+Presupuesto!E69</f>
        <v>0</v>
      </c>
      <c r="E13" s="162"/>
      <c r="F13" s="168">
        <f t="shared" ref="F13:F29" si="0">D13-E13</f>
        <v>0</v>
      </c>
      <c r="G13" s="127"/>
    </row>
    <row r="14" spans="1:7" x14ac:dyDescent="0.2">
      <c r="A14" s="126" t="str">
        <f>+'Cronograma valorado'!A14</f>
        <v>3.- PISOS</v>
      </c>
      <c r="B14" s="163">
        <f>+Presupuesto!F101</f>
        <v>0</v>
      </c>
      <c r="C14" s="163">
        <f>+Presupuesto!G101</f>
        <v>0</v>
      </c>
      <c r="D14" s="163">
        <f>+Presupuesto!E101</f>
        <v>0</v>
      </c>
      <c r="E14" s="162"/>
      <c r="F14" s="168">
        <f t="shared" si="0"/>
        <v>0</v>
      </c>
      <c r="G14" s="127"/>
    </row>
    <row r="15" spans="1:7" x14ac:dyDescent="0.2">
      <c r="A15" s="126" t="str">
        <f>+'Cronograma valorado'!A15</f>
        <v>4.- PAREDES</v>
      </c>
      <c r="B15" s="163">
        <f>+Presupuesto!F133</f>
        <v>0</v>
      </c>
      <c r="C15" s="163">
        <f>+Presupuesto!G133</f>
        <v>0</v>
      </c>
      <c r="D15" s="163">
        <f>+Presupuesto!E133</f>
        <v>0</v>
      </c>
      <c r="E15" s="162"/>
      <c r="F15" s="168">
        <f t="shared" si="0"/>
        <v>0</v>
      </c>
      <c r="G15" s="127"/>
    </row>
    <row r="16" spans="1:7" x14ac:dyDescent="0.2">
      <c r="A16" s="126" t="str">
        <f>+'Cronograma valorado'!A16</f>
        <v>5.- ENLUCIDOS</v>
      </c>
      <c r="B16" s="163">
        <f>+Presupuesto!F165</f>
        <v>0</v>
      </c>
      <c r="C16" s="163">
        <f>+Presupuesto!G165</f>
        <v>0</v>
      </c>
      <c r="D16" s="163">
        <f>+Presupuesto!E165</f>
        <v>0</v>
      </c>
      <c r="E16" s="162"/>
      <c r="F16" s="168">
        <f t="shared" si="0"/>
        <v>0</v>
      </c>
      <c r="G16" s="127"/>
    </row>
    <row r="17" spans="1:7" x14ac:dyDescent="0.2">
      <c r="A17" s="126" t="str">
        <f>+'Cronograma valorado'!A17</f>
        <v>6.- INSTALACIONES SANITARIAS</v>
      </c>
      <c r="B17" s="163">
        <f>+Presupuesto!F197</f>
        <v>0</v>
      </c>
      <c r="C17" s="163">
        <f>+Presupuesto!G197</f>
        <v>0</v>
      </c>
      <c r="D17" s="163">
        <f>+Presupuesto!E197</f>
        <v>0</v>
      </c>
      <c r="E17" s="162"/>
      <c r="F17" s="168">
        <f t="shared" si="0"/>
        <v>0</v>
      </c>
      <c r="G17" s="127"/>
    </row>
    <row r="18" spans="1:7" x14ac:dyDescent="0.2">
      <c r="A18" s="126" t="str">
        <f>+'Cronograma valorado'!A18</f>
        <v>7.- INSTALACIONES ELECTRICAS</v>
      </c>
      <c r="B18" s="163">
        <f>+Presupuesto!F230</f>
        <v>0</v>
      </c>
      <c r="C18" s="163">
        <f>+Presupuesto!G230</f>
        <v>0</v>
      </c>
      <c r="D18" s="163">
        <f>+Presupuesto!E230</f>
        <v>0</v>
      </c>
      <c r="E18" s="162"/>
      <c r="F18" s="168">
        <f t="shared" si="0"/>
        <v>0</v>
      </c>
      <c r="G18" s="127"/>
    </row>
    <row r="19" spans="1:7" x14ac:dyDescent="0.2">
      <c r="A19" s="126" t="str">
        <f>+'Cronograma valorado'!A19</f>
        <v>8.- RECUBRIMIENTOS</v>
      </c>
      <c r="B19" s="163">
        <f>+Presupuesto!F261</f>
        <v>0</v>
      </c>
      <c r="C19" s="163">
        <f>+Presupuesto!G261</f>
        <v>0</v>
      </c>
      <c r="D19" s="163">
        <f>+Presupuesto!E261</f>
        <v>0</v>
      </c>
      <c r="E19" s="162"/>
      <c r="F19" s="168">
        <f t="shared" si="0"/>
        <v>0</v>
      </c>
      <c r="G19" s="127"/>
    </row>
    <row r="20" spans="1:7" x14ac:dyDescent="0.2">
      <c r="A20" s="126" t="str">
        <f>+'Cronograma valorado'!A20</f>
        <v>9.- ACABADOS DE PISOS</v>
      </c>
      <c r="B20" s="163">
        <f>+Presupuesto!F294</f>
        <v>0</v>
      </c>
      <c r="C20" s="163">
        <f>+Presupuesto!G294</f>
        <v>0</v>
      </c>
      <c r="D20" s="163">
        <f>+Presupuesto!E294</f>
        <v>0</v>
      </c>
      <c r="E20" s="162"/>
      <c r="F20" s="168">
        <f t="shared" si="0"/>
        <v>0</v>
      </c>
      <c r="G20" s="127"/>
    </row>
    <row r="21" spans="1:7" x14ac:dyDescent="0.2">
      <c r="A21" s="126" t="str">
        <f>+'Cronograma valorado'!A21</f>
        <v>10.- MUEBLES DE COCINA y OTROS</v>
      </c>
      <c r="B21" s="163">
        <f>+Presupuesto!F325</f>
        <v>0</v>
      </c>
      <c r="C21" s="163">
        <f>+Presupuesto!G325</f>
        <v>0</v>
      </c>
      <c r="D21" s="163">
        <f>+Presupuesto!E325</f>
        <v>0</v>
      </c>
      <c r="E21" s="162"/>
      <c r="F21" s="168">
        <f t="shared" si="0"/>
        <v>0</v>
      </c>
      <c r="G21" s="127"/>
    </row>
    <row r="22" spans="1:7" x14ac:dyDescent="0.2">
      <c r="A22" s="126" t="str">
        <f>+'Cronograma valorado'!A22</f>
        <v>11.- CARPINTERIA</v>
      </c>
      <c r="B22" s="163">
        <f>+Presupuesto!F358</f>
        <v>0</v>
      </c>
      <c r="C22" s="163">
        <f>+Presupuesto!G358</f>
        <v>0</v>
      </c>
      <c r="D22" s="163">
        <f>+Presupuesto!E358</f>
        <v>0</v>
      </c>
      <c r="E22" s="162"/>
      <c r="F22" s="168">
        <f t="shared" si="0"/>
        <v>0</v>
      </c>
      <c r="G22" s="127"/>
    </row>
    <row r="23" spans="1:7" x14ac:dyDescent="0.2">
      <c r="A23" s="126" t="str">
        <f>+'Cronograma valorado'!A23</f>
        <v>12.- ALUMINIO Y VIDRIO</v>
      </c>
      <c r="B23" s="163">
        <f>+Presupuesto!F389</f>
        <v>0</v>
      </c>
      <c r="C23" s="163">
        <f>+Presupuesto!G389</f>
        <v>0</v>
      </c>
      <c r="D23" s="163">
        <f>+Presupuesto!E389</f>
        <v>0</v>
      </c>
      <c r="E23" s="162"/>
      <c r="F23" s="168">
        <f t="shared" si="0"/>
        <v>0</v>
      </c>
      <c r="G23" s="127"/>
    </row>
    <row r="24" spans="1:7" x14ac:dyDescent="0.2">
      <c r="A24" s="126" t="str">
        <f>+'Cronograma valorado'!A24</f>
        <v>13.- CARPINTERIA METALICA</v>
      </c>
      <c r="B24" s="163">
        <f>+Presupuesto!F421</f>
        <v>0</v>
      </c>
      <c r="C24" s="163">
        <f>+Presupuesto!G421</f>
        <v>0</v>
      </c>
      <c r="D24" s="163">
        <f>+Presupuesto!E421</f>
        <v>0</v>
      </c>
      <c r="E24" s="162"/>
      <c r="F24" s="168">
        <f t="shared" si="0"/>
        <v>0</v>
      </c>
      <c r="G24" s="127"/>
    </row>
    <row r="25" spans="1:7" x14ac:dyDescent="0.2">
      <c r="A25" s="126" t="str">
        <f>+'Cronograma valorado'!A25</f>
        <v>14.- CERRAJERIA</v>
      </c>
      <c r="B25" s="163">
        <f>+Presupuesto!F453</f>
        <v>0</v>
      </c>
      <c r="C25" s="163">
        <f>+Presupuesto!G453</f>
        <v>0</v>
      </c>
      <c r="D25" s="163">
        <f>+Presupuesto!E453</f>
        <v>0</v>
      </c>
      <c r="E25" s="162"/>
      <c r="F25" s="168">
        <f t="shared" si="0"/>
        <v>0</v>
      </c>
      <c r="G25" s="127"/>
    </row>
    <row r="26" spans="1:7" x14ac:dyDescent="0.2">
      <c r="A26" s="126" t="str">
        <f>+'Cronograma valorado'!A26</f>
        <v>15.- APARATOS SANITARIOS</v>
      </c>
      <c r="B26" s="163">
        <f>+Presupuesto!F486</f>
        <v>0</v>
      </c>
      <c r="C26" s="163">
        <f>+Presupuesto!G486</f>
        <v>0</v>
      </c>
      <c r="D26" s="163">
        <f>+Presupuesto!E486</f>
        <v>0</v>
      </c>
      <c r="E26" s="162"/>
      <c r="F26" s="168">
        <f>D26-E26</f>
        <v>0</v>
      </c>
      <c r="G26" s="127"/>
    </row>
    <row r="27" spans="1:7" x14ac:dyDescent="0.2">
      <c r="A27" s="126" t="str">
        <f>+'Cronograma valorado'!A27</f>
        <v>16.- ACABADOS</v>
      </c>
      <c r="B27" s="163">
        <f>+Presupuesto!F517</f>
        <v>0</v>
      </c>
      <c r="C27" s="163">
        <f>+Presupuesto!G517</f>
        <v>0</v>
      </c>
      <c r="D27" s="163">
        <f>+Presupuesto!E517</f>
        <v>0</v>
      </c>
      <c r="E27" s="162"/>
      <c r="F27" s="168">
        <f t="shared" si="0"/>
        <v>0</v>
      </c>
      <c r="G27" s="127"/>
    </row>
    <row r="28" spans="1:7" x14ac:dyDescent="0.2">
      <c r="A28" s="126" t="str">
        <f>+'Cronograma valorado'!A28</f>
        <v>17.- TRABAJOS VARIOS</v>
      </c>
      <c r="B28" s="163">
        <f>+Presupuesto!F549</f>
        <v>0</v>
      </c>
      <c r="C28" s="163">
        <f>+Presupuesto!G549</f>
        <v>0</v>
      </c>
      <c r="D28" s="163">
        <f>+Presupuesto!E549</f>
        <v>0</v>
      </c>
      <c r="E28" s="162"/>
      <c r="F28" s="168">
        <f t="shared" si="0"/>
        <v>0</v>
      </c>
      <c r="G28" s="127"/>
    </row>
    <row r="29" spans="1:7" x14ac:dyDescent="0.2">
      <c r="A29" s="126" t="str">
        <f>+'Cronograma valorado'!A29</f>
        <v>18.- EQUIPOS</v>
      </c>
      <c r="B29" s="163">
        <f>+Presupuesto!F581</f>
        <v>0</v>
      </c>
      <c r="C29" s="163">
        <f>+Presupuesto!G581</f>
        <v>0</v>
      </c>
      <c r="D29" s="163">
        <f>+Presupuesto!E581</f>
        <v>0</v>
      </c>
      <c r="E29" s="162"/>
      <c r="F29" s="168">
        <f t="shared" si="0"/>
        <v>0</v>
      </c>
      <c r="G29" s="127"/>
    </row>
    <row r="30" spans="1:7" x14ac:dyDescent="0.2">
      <c r="A30" s="214" t="str">
        <f>+Presupuesto!A582</f>
        <v>19.- COSTOS INDIRECTOS</v>
      </c>
      <c r="B30" s="163">
        <f>+Presupuesto!F612</f>
        <v>0</v>
      </c>
      <c r="C30" s="163">
        <f>+Presupuesto!G612</f>
        <v>0</v>
      </c>
      <c r="D30" s="163">
        <f>+Presupuesto!E612</f>
        <v>0</v>
      </c>
      <c r="E30" s="164">
        <f>+D30</f>
        <v>0</v>
      </c>
      <c r="F30" s="168">
        <f>D30-E30</f>
        <v>0</v>
      </c>
      <c r="G30" s="127"/>
    </row>
    <row r="31" spans="1:7" ht="15.75" thickBot="1" x14ac:dyDescent="0.25">
      <c r="A31" s="201" t="str">
        <f>+'Cronograma valorado'!A30</f>
        <v>20.- OTROS COSTOS</v>
      </c>
      <c r="B31" s="202">
        <f>+Presupuesto!F642</f>
        <v>0</v>
      </c>
      <c r="C31" s="202">
        <f>+Presupuesto!G642</f>
        <v>0</v>
      </c>
      <c r="D31" s="202">
        <f>+Presupuesto!E642</f>
        <v>0</v>
      </c>
      <c r="E31" s="208"/>
      <c r="F31" s="213">
        <f>+D31-E31</f>
        <v>0</v>
      </c>
      <c r="G31" s="127"/>
    </row>
    <row r="32" spans="1:7" s="145" customFormat="1" ht="16.5" thickTop="1" thickBot="1" x14ac:dyDescent="0.25">
      <c r="A32" s="130" t="s">
        <v>181</v>
      </c>
      <c r="B32" s="169">
        <f>SUM(B12:B31)</f>
        <v>0</v>
      </c>
      <c r="C32" s="169">
        <f t="shared" ref="C32:E32" si="1">SUM(C12:C31)</f>
        <v>0</v>
      </c>
      <c r="D32" s="169">
        <f t="shared" si="1"/>
        <v>0</v>
      </c>
      <c r="E32" s="169">
        <f t="shared" si="1"/>
        <v>0</v>
      </c>
      <c r="F32" s="169">
        <f>SUM(F12:F31)</f>
        <v>0</v>
      </c>
      <c r="G32" s="137"/>
    </row>
    <row r="33" spans="1:7" s="145" customFormat="1" ht="16.5" thickTop="1" thickBot="1" x14ac:dyDescent="0.25">
      <c r="A33" s="131" t="s">
        <v>182</v>
      </c>
      <c r="B33" s="200" t="str">
        <f>IFERROR((B32/$D$32),"")</f>
        <v/>
      </c>
      <c r="C33" s="200" t="str">
        <f>IFERROR((C32/$D$32),"")</f>
        <v/>
      </c>
      <c r="D33" s="200">
        <f>SUM(B33:C33)</f>
        <v>0</v>
      </c>
      <c r="E33" s="132"/>
      <c r="F33" s="133"/>
      <c r="G33" s="137"/>
    </row>
    <row r="34" spans="1:7" s="137" customFormat="1" ht="15.75" thickTop="1" x14ac:dyDescent="0.2">
      <c r="A34" s="134"/>
      <c r="B34" s="135"/>
      <c r="C34" s="135"/>
      <c r="D34" s="136"/>
      <c r="E34" s="135"/>
      <c r="F34" s="135"/>
    </row>
    <row r="35" spans="1:7" s="137" customFormat="1" x14ac:dyDescent="0.2">
      <c r="A35" s="138"/>
      <c r="B35" s="135"/>
      <c r="C35" s="135"/>
      <c r="D35" s="135"/>
      <c r="E35" s="135"/>
      <c r="F35" s="135"/>
    </row>
    <row r="36" spans="1:7" s="127" customFormat="1" x14ac:dyDescent="0.2"/>
    <row r="37" spans="1:7" ht="18" x14ac:dyDescent="0.25">
      <c r="A37" s="689" t="s">
        <v>183</v>
      </c>
      <c r="B37" s="689"/>
      <c r="C37" s="689"/>
      <c r="D37" s="689"/>
      <c r="E37" s="689"/>
      <c r="F37" s="139"/>
    </row>
    <row r="38" spans="1:7" ht="16.5" thickBot="1" x14ac:dyDescent="0.25">
      <c r="A38" s="708" t="s">
        <v>184</v>
      </c>
      <c r="B38" s="708"/>
      <c r="C38" s="708"/>
      <c r="D38" s="708"/>
      <c r="E38" s="708"/>
      <c r="F38" s="127"/>
    </row>
    <row r="39" spans="1:7" ht="15.75" thickTop="1" x14ac:dyDescent="0.2">
      <c r="A39" s="690" t="s">
        <v>185</v>
      </c>
      <c r="B39" s="691"/>
      <c r="C39" s="694" t="s">
        <v>178</v>
      </c>
      <c r="D39" s="695"/>
      <c r="E39" s="696" t="s">
        <v>141</v>
      </c>
      <c r="F39" s="140"/>
      <c r="G39" s="127"/>
    </row>
    <row r="40" spans="1:7" x14ac:dyDescent="0.2">
      <c r="A40" s="692"/>
      <c r="B40" s="693"/>
      <c r="C40" s="141" t="s">
        <v>179</v>
      </c>
      <c r="D40" s="141" t="s">
        <v>180</v>
      </c>
      <c r="E40" s="697"/>
      <c r="F40" s="140"/>
      <c r="G40" s="127"/>
    </row>
    <row r="41" spans="1:7" s="145" customFormat="1" x14ac:dyDescent="0.2">
      <c r="A41" s="698"/>
      <c r="B41" s="699"/>
      <c r="C41" s="142"/>
      <c r="D41" s="142"/>
      <c r="E41" s="143"/>
      <c r="F41" s="144"/>
    </row>
    <row r="42" spans="1:7" x14ac:dyDescent="0.2">
      <c r="A42" s="700" t="s">
        <v>186</v>
      </c>
      <c r="B42" s="701"/>
      <c r="C42" s="166">
        <f>'Descripción del Proyecto'!B35</f>
        <v>0</v>
      </c>
      <c r="D42" s="170"/>
      <c r="E42" s="171">
        <f>SUM(C42:D42)</f>
        <v>0</v>
      </c>
      <c r="F42" s="146"/>
    </row>
    <row r="43" spans="1:7" x14ac:dyDescent="0.2">
      <c r="A43" s="702" t="s">
        <v>291</v>
      </c>
      <c r="B43" s="703"/>
      <c r="C43" s="167">
        <f>E32</f>
        <v>0</v>
      </c>
      <c r="D43" s="170"/>
      <c r="E43" s="171">
        <f>SUM(C43:D43)</f>
        <v>0</v>
      </c>
      <c r="F43" s="146"/>
    </row>
    <row r="44" spans="1:7" x14ac:dyDescent="0.2">
      <c r="A44" s="702" t="s">
        <v>187</v>
      </c>
      <c r="B44" s="703"/>
      <c r="C44" s="167"/>
      <c r="D44" s="170">
        <f>F32</f>
        <v>0</v>
      </c>
      <c r="E44" s="171">
        <f>SUM(C44:D44)</f>
        <v>0</v>
      </c>
      <c r="F44" s="146"/>
    </row>
    <row r="45" spans="1:7" x14ac:dyDescent="0.2">
      <c r="A45" s="702"/>
      <c r="B45" s="703"/>
      <c r="C45" s="147"/>
      <c r="D45" s="147"/>
      <c r="E45" s="148"/>
      <c r="F45" s="149"/>
    </row>
    <row r="46" spans="1:7" s="151" customFormat="1" ht="15.75" x14ac:dyDescent="0.25">
      <c r="A46" s="704" t="s">
        <v>292</v>
      </c>
      <c r="B46" s="705"/>
      <c r="C46" s="172">
        <f>SUM(C42:C44)</f>
        <v>0</v>
      </c>
      <c r="D46" s="165">
        <f>SUM(D42:D44)</f>
        <v>0</v>
      </c>
      <c r="E46" s="215">
        <f>SUM(E42:E44)</f>
        <v>0</v>
      </c>
      <c r="F46" s="150"/>
    </row>
    <row r="47" spans="1:7" s="151" customFormat="1" ht="16.5" thickBot="1" x14ac:dyDescent="0.3">
      <c r="A47" s="706" t="s">
        <v>188</v>
      </c>
      <c r="B47" s="707"/>
      <c r="C47" s="152" t="str">
        <f>IFERROR(C46/$E$46,"")</f>
        <v/>
      </c>
      <c r="D47" s="152" t="str">
        <f>IFERROR(D46/$E$46,"")</f>
        <v/>
      </c>
      <c r="E47" s="153"/>
      <c r="F47" s="154"/>
    </row>
    <row r="48" spans="1:7" s="151" customFormat="1" ht="16.5" thickTop="1" x14ac:dyDescent="0.25">
      <c r="A48" s="688"/>
      <c r="B48" s="688"/>
      <c r="C48" s="150"/>
      <c r="D48" s="150"/>
      <c r="E48" s="150"/>
      <c r="F48" s="150"/>
    </row>
    <row r="50" spans="7:7" x14ac:dyDescent="0.2">
      <c r="G50" s="196"/>
    </row>
    <row r="51" spans="7:7" x14ac:dyDescent="0.2">
      <c r="G51" s="196"/>
    </row>
    <row r="52" spans="7:7" x14ac:dyDescent="0.2">
      <c r="G52" s="196"/>
    </row>
    <row r="53" spans="7:7" x14ac:dyDescent="0.2">
      <c r="G53" s="196"/>
    </row>
    <row r="54" spans="7:7" x14ac:dyDescent="0.2">
      <c r="G54" s="196"/>
    </row>
    <row r="55" spans="7:7" x14ac:dyDescent="0.2">
      <c r="G55" s="196"/>
    </row>
    <row r="56" spans="7:7" x14ac:dyDescent="0.2">
      <c r="G56" s="196"/>
    </row>
    <row r="57" spans="7:7" x14ac:dyDescent="0.2">
      <c r="G57" s="196"/>
    </row>
    <row r="58" spans="7:7" x14ac:dyDescent="0.2">
      <c r="G58" s="196"/>
    </row>
    <row r="59" spans="7:7" x14ac:dyDescent="0.2">
      <c r="G59" s="196"/>
    </row>
    <row r="60" spans="7:7" x14ac:dyDescent="0.2">
      <c r="G60" s="196"/>
    </row>
    <row r="61" spans="7:7" x14ac:dyDescent="0.2">
      <c r="G61" s="196"/>
    </row>
    <row r="62" spans="7:7" x14ac:dyDescent="0.2">
      <c r="G62" s="196"/>
    </row>
    <row r="63" spans="7:7" x14ac:dyDescent="0.2">
      <c r="G63" s="196"/>
    </row>
    <row r="64" spans="7:7" x14ac:dyDescent="0.2">
      <c r="G64" s="196"/>
    </row>
    <row r="65" spans="7:7" x14ac:dyDescent="0.2">
      <c r="G65" s="196"/>
    </row>
    <row r="66" spans="7:7" x14ac:dyDescent="0.2">
      <c r="G66" s="196"/>
    </row>
  </sheetData>
  <sheetProtection password="F4D7" sheet="1" objects="1" scenarios="1" formatCells="0" formatColumns="0" formatRows="0"/>
  <mergeCells count="22">
    <mergeCell ref="A3:F3"/>
    <mergeCell ref="A5:F5"/>
    <mergeCell ref="A6:F6"/>
    <mergeCell ref="B7:D7"/>
    <mergeCell ref="A8:A9"/>
    <mergeCell ref="B8:B9"/>
    <mergeCell ref="C8:C9"/>
    <mergeCell ref="D8:D9"/>
    <mergeCell ref="E8:F8"/>
    <mergeCell ref="A48:B48"/>
    <mergeCell ref="A37:E37"/>
    <mergeCell ref="A39:B40"/>
    <mergeCell ref="C39:D39"/>
    <mergeCell ref="E39:E40"/>
    <mergeCell ref="A41:B41"/>
    <mergeCell ref="A42:B42"/>
    <mergeCell ref="A43:B43"/>
    <mergeCell ref="A44:B44"/>
    <mergeCell ref="A45:B45"/>
    <mergeCell ref="A46:B46"/>
    <mergeCell ref="A47:B47"/>
    <mergeCell ref="A38:E38"/>
  </mergeCells>
  <printOptions horizontalCentered="1"/>
  <pageMargins left="0.59055118110236227" right="0.31496062992125984" top="0.98425196850393704" bottom="0.98425196850393704" header="0" footer="0"/>
  <pageSetup scale="85" orientation="landscape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396"/>
  <sheetViews>
    <sheetView showGridLines="0" workbookViewId="0">
      <selection activeCell="D9" sqref="D9"/>
    </sheetView>
  </sheetViews>
  <sheetFormatPr baseColWidth="10" defaultColWidth="0" defaultRowHeight="15" x14ac:dyDescent="0.25"/>
  <cols>
    <col min="1" max="1" width="4" style="216" customWidth="1"/>
    <col min="2" max="2" width="19.140625" style="216" customWidth="1"/>
    <col min="3" max="3" width="14.140625" style="216" customWidth="1"/>
    <col min="4" max="4" width="14.140625" style="218" customWidth="1"/>
    <col min="5" max="5" width="5.85546875" style="216" customWidth="1"/>
    <col min="6" max="6" width="3.5703125" style="216" customWidth="1"/>
    <col min="7" max="7" width="6" style="219" hidden="1" customWidth="1"/>
    <col min="8" max="8" width="11.42578125" style="218" customWidth="1"/>
    <col min="9" max="12" width="14.28515625" style="216" customWidth="1"/>
    <col min="13" max="13" width="5" style="216" customWidth="1"/>
    <col min="14" max="14" width="11.42578125" style="216" hidden="1"/>
    <col min="15" max="15" width="14" style="217" hidden="1"/>
    <col min="16" max="16" width="11.42578125" style="217" hidden="1"/>
    <col min="17" max="17" width="13.42578125" style="217" hidden="1"/>
    <col min="18" max="18" width="13.42578125" style="216" hidden="1"/>
    <col min="19" max="16383" width="11.42578125" style="216" hidden="1"/>
    <col min="16384" max="16384" width="0.5703125" style="216" hidden="1"/>
  </cols>
  <sheetData>
    <row r="1" spans="2:19" ht="15.75" x14ac:dyDescent="0.25">
      <c r="B1" s="719" t="s">
        <v>254</v>
      </c>
      <c r="C1" s="719"/>
      <c r="D1" s="719"/>
      <c r="E1" s="719"/>
      <c r="F1" s="719"/>
      <c r="G1" s="719"/>
      <c r="H1" s="719"/>
      <c r="I1" s="719"/>
      <c r="J1" s="719"/>
      <c r="K1" s="719"/>
      <c r="L1" s="719"/>
    </row>
    <row r="2" spans="2:19" ht="15.75" x14ac:dyDescent="0.25">
      <c r="B2" s="719" t="s">
        <v>255</v>
      </c>
      <c r="C2" s="719"/>
      <c r="D2" s="719"/>
      <c r="E2" s="719"/>
      <c r="F2" s="719"/>
      <c r="G2" s="719"/>
      <c r="H2" s="719"/>
      <c r="I2" s="719"/>
      <c r="J2" s="719"/>
      <c r="K2" s="719"/>
      <c r="L2" s="719"/>
    </row>
    <row r="3" spans="2:19" x14ac:dyDescent="0.25">
      <c r="H3" s="249"/>
      <c r="I3" s="248" t="s">
        <v>141</v>
      </c>
      <c r="J3" s="247">
        <f>SUM(J6:J246)</f>
        <v>0</v>
      </c>
      <c r="K3" s="247">
        <f>SUM(K6:K246)</f>
        <v>0</v>
      </c>
      <c r="L3" s="247">
        <f>SUM(L6:L246)</f>
        <v>0</v>
      </c>
    </row>
    <row r="5" spans="2:19" x14ac:dyDescent="0.25">
      <c r="H5" s="246" t="s">
        <v>253</v>
      </c>
      <c r="I5" s="246" t="s">
        <v>252</v>
      </c>
      <c r="J5" s="246" t="s">
        <v>251</v>
      </c>
      <c r="K5" s="246" t="s">
        <v>250</v>
      </c>
      <c r="L5" s="246" t="s">
        <v>249</v>
      </c>
    </row>
    <row r="6" spans="2:19" x14ac:dyDescent="0.25">
      <c r="B6" s="234" t="s">
        <v>248</v>
      </c>
      <c r="C6" s="510">
        <f>Financiamiento!D46</f>
        <v>0</v>
      </c>
      <c r="D6" s="245"/>
      <c r="E6" s="241"/>
      <c r="F6" s="226"/>
      <c r="H6" s="220">
        <v>0</v>
      </c>
      <c r="I6" s="221">
        <f>C6</f>
        <v>0</v>
      </c>
      <c r="J6" s="244"/>
      <c r="K6" s="244"/>
      <c r="L6" s="244"/>
      <c r="O6" s="221"/>
      <c r="Q6" s="221"/>
    </row>
    <row r="7" spans="2:19" x14ac:dyDescent="0.25">
      <c r="B7" s="234" t="s">
        <v>247</v>
      </c>
      <c r="C7" s="511"/>
      <c r="D7" s="243" t="s">
        <v>246</v>
      </c>
      <c r="E7" s="241"/>
      <c r="F7" s="226"/>
      <c r="G7" s="219">
        <f t="shared" ref="G7:G70" si="0">IF(AND($C$11&lt;&gt;"",H7&lt;=$E$12),0,IF(AND($C$11&lt;&gt;"",H7&gt;$E$12),G6+1,""))</f>
        <v>0</v>
      </c>
      <c r="H7" s="220">
        <f t="shared" ref="H7:H70" si="1">IF(H6&lt;$C$13,H6+1,"")</f>
        <v>1</v>
      </c>
      <c r="I7" s="221">
        <f t="shared" ref="I7:I70" si="2">IF(H7&lt;=$C$13,I6-J7,"")</f>
        <v>0</v>
      </c>
      <c r="J7" s="221">
        <f t="shared" ref="J7:J70" si="3">IF($C$12="Francesa",IF(AND((H7&lt;=$C$13),AND($C$9="Vencimiento",H7=$C$13)),$C$6,IF(AND($C$9="Vencimiento",H7&lt;&gt;$C$13,H7&lt;&gt;""),0,IF(AND($C$9&lt;&gt;"Vencimiento",$C$11="Total",H7&lt;&gt;""),IFERROR(-PPMT($C$7/$F$11,G7,$E$13,$C$6),0),IF(H7&lt;&gt;"",L7-K7,"")))),IF(AND($C$9="Vencimiento",H7=$C$13),$C$6,IF(AND(IF($C$9="Vencimiento",TRUE,G7=0),H7&lt;&gt;$C$13,H7&lt;&gt;""),0,IF(AND($C$9&lt;&gt;"Vencimiento",$C$11="Total",H7&lt;&gt;"",H7&gt;$E$13),$C$6/$E$13,IF(AND($C$11="",H7&lt;=$C$13),$C$6/$E$13,IF(AND(OR($C$11="Total",$C$11="Parcial"),H7&lt;=$C$13),$C$6/$E$13,IF(H7&lt;&gt;"",L7-K7,"")))))))</f>
        <v>0</v>
      </c>
      <c r="K7" s="221">
        <f>IF(H7&lt;=$C$13,IF(H7&lt;=$E$12,IF($C$11="Total",0,I$6*$C$7/$F$11),IF($C$11="Total",((I6*$C$7/$F$11)+$E$15/$E$13),IF(AND($C$9="Vencimiento",$C$10="Vencimiento"),(I6*$C$7/$F$11)*C8,I6*$C$7/$F$11))),"")</f>
        <v>0</v>
      </c>
      <c r="L7" s="221">
        <f t="shared" ref="L7:L70" si="4">IF($C$12="Alemana",IFERROR(J7+K7,""),IF(H7&lt;=$C$13,(IF($C$9="Vencimiento",J7+K7,IF(H7&lt;=$E$12,IF($C$11="Total",0,$I$6*$C$7/$F$11),(IF($C$11="Parcial",$I$6/PV($C$7/$F$11,$C$13-$E$12,-1),IF($C$11="Ninguno",$I$6/PV($C$7/$F$11,$C$13,-1),IF(AND($C$9&lt;&gt;"Vencimiento",$C$11="Total"),J7+K7,$I$6*(1+$C$7/$F$11)^$E$12/PV($C$7/$F$11,$C$13-$E$12,-1)))))))),""))</f>
        <v>0</v>
      </c>
      <c r="O7" s="221"/>
      <c r="Q7" s="222"/>
    </row>
    <row r="8" spans="2:19" x14ac:dyDescent="0.25">
      <c r="B8" s="234" t="s">
        <v>245</v>
      </c>
      <c r="C8" s="512">
        <v>5</v>
      </c>
      <c r="D8" s="242"/>
      <c r="E8" s="241"/>
      <c r="F8" s="226"/>
      <c r="G8" s="219">
        <f t="shared" si="0"/>
        <v>0</v>
      </c>
      <c r="H8" s="220">
        <f t="shared" si="1"/>
        <v>2</v>
      </c>
      <c r="I8" s="221">
        <f t="shared" si="2"/>
        <v>0</v>
      </c>
      <c r="J8" s="221">
        <f t="shared" si="3"/>
        <v>0</v>
      </c>
      <c r="K8" s="221">
        <f t="shared" ref="K8:K71" si="5">IF(H8&lt;=$C$13,IF(H8&lt;=$E$12,IF($C$11="Total",0,I$6*$C$7/$F$11),IF($C$11="Total",((I7*$C$7/$F$11)+$E$15/$E$13),I7*$C$7/$F$11)),"")</f>
        <v>0</v>
      </c>
      <c r="L8" s="221">
        <f t="shared" si="4"/>
        <v>0</v>
      </c>
      <c r="O8" s="221" t="s">
        <v>99</v>
      </c>
      <c r="P8" s="217" t="s">
        <v>101</v>
      </c>
      <c r="Q8" s="222" t="s">
        <v>239</v>
      </c>
      <c r="R8" s="216" t="s">
        <v>100</v>
      </c>
      <c r="S8" s="216" t="s">
        <v>235</v>
      </c>
    </row>
    <row r="9" spans="2:19" x14ac:dyDescent="0.25">
      <c r="B9" s="234" t="s">
        <v>244</v>
      </c>
      <c r="C9" s="513" t="s">
        <v>99</v>
      </c>
      <c r="D9" s="232"/>
      <c r="E9" s="240"/>
      <c r="F9" s="227"/>
      <c r="G9" s="219">
        <f t="shared" si="0"/>
        <v>0</v>
      </c>
      <c r="H9" s="220">
        <f t="shared" si="1"/>
        <v>3</v>
      </c>
      <c r="I9" s="221">
        <f t="shared" si="2"/>
        <v>0</v>
      </c>
      <c r="J9" s="221">
        <f t="shared" si="3"/>
        <v>0</v>
      </c>
      <c r="K9" s="221">
        <f t="shared" si="5"/>
        <v>0</v>
      </c>
      <c r="L9" s="221">
        <f t="shared" si="4"/>
        <v>0</v>
      </c>
      <c r="O9" s="221" t="s">
        <v>99</v>
      </c>
      <c r="P9" s="217" t="s">
        <v>101</v>
      </c>
      <c r="Q9" s="222" t="s">
        <v>37</v>
      </c>
      <c r="R9" s="216" t="s">
        <v>100</v>
      </c>
      <c r="S9" s="221" t="s">
        <v>99</v>
      </c>
    </row>
    <row r="10" spans="2:19" x14ac:dyDescent="0.25">
      <c r="B10" s="234" t="s">
        <v>243</v>
      </c>
      <c r="C10" s="513" t="s">
        <v>99</v>
      </c>
      <c r="D10" s="239">
        <f>IF(AND(C9="Mensual",C10="Mensual"),1,IF(AND(C9="Trimestral",C10="Trimestral"),1,IF(AND(C9="Semestral",C10="Semestral"),1,IF(AND(C9="Anual",C10="Anual"),1,IF(C9="Vencimiento",1,0)))))</f>
        <v>1</v>
      </c>
      <c r="E10" s="238">
        <f>IF(C10="Mensual",1,IF(C10="Trimestral",3,IF(C10="Semestral",6,IF(C10="Anual",12,IF(C10="Vencimiento",C8*12,0)))))</f>
        <v>1</v>
      </c>
      <c r="F10" s="219">
        <f>IF(C10="Mensual",30,IF(C10="Trimestral",90,IF(C10="Semestral",180,IF(C10="Anual",360,0))))</f>
        <v>30</v>
      </c>
      <c r="G10" s="219">
        <f t="shared" si="0"/>
        <v>0</v>
      </c>
      <c r="H10" s="220">
        <f t="shared" si="1"/>
        <v>4</v>
      </c>
      <c r="I10" s="221">
        <f t="shared" si="2"/>
        <v>0</v>
      </c>
      <c r="J10" s="221">
        <f t="shared" si="3"/>
        <v>0</v>
      </c>
      <c r="K10" s="221">
        <f t="shared" si="5"/>
        <v>0</v>
      </c>
      <c r="L10" s="221">
        <f t="shared" si="4"/>
        <v>0</v>
      </c>
      <c r="O10" s="221"/>
      <c r="Q10" s="222"/>
      <c r="S10" s="217" t="s">
        <v>101</v>
      </c>
    </row>
    <row r="11" spans="2:19" x14ac:dyDescent="0.25">
      <c r="B11" s="234" t="s">
        <v>242</v>
      </c>
      <c r="C11" s="513" t="s">
        <v>241</v>
      </c>
      <c r="D11" s="237" t="s">
        <v>240</v>
      </c>
      <c r="E11" s="236">
        <v>6</v>
      </c>
      <c r="F11" s="219">
        <f>IF(C10="Mensual",12,IF(C10="Trimestral",4,IF(C10="Semestral",2,IF(C10="Anual",1,1))))</f>
        <v>12</v>
      </c>
      <c r="G11" s="219">
        <f t="shared" si="0"/>
        <v>0</v>
      </c>
      <c r="H11" s="220">
        <f t="shared" si="1"/>
        <v>5</v>
      </c>
      <c r="I11" s="221">
        <f t="shared" si="2"/>
        <v>0</v>
      </c>
      <c r="J11" s="221">
        <f t="shared" si="3"/>
        <v>0</v>
      </c>
      <c r="K11" s="221">
        <f t="shared" si="5"/>
        <v>0</v>
      </c>
      <c r="L11" s="221">
        <f t="shared" si="4"/>
        <v>0</v>
      </c>
      <c r="O11" s="221"/>
      <c r="Q11" s="222"/>
      <c r="S11" s="222" t="s">
        <v>239</v>
      </c>
    </row>
    <row r="12" spans="2:19" x14ac:dyDescent="0.25">
      <c r="B12" s="234" t="s">
        <v>238</v>
      </c>
      <c r="C12" s="513" t="s">
        <v>237</v>
      </c>
      <c r="D12" s="235"/>
      <c r="E12" s="231">
        <f>IF(C11="",0,E11)</f>
        <v>6</v>
      </c>
      <c r="F12" s="227"/>
      <c r="G12" s="219">
        <f t="shared" si="0"/>
        <v>0</v>
      </c>
      <c r="H12" s="220">
        <f t="shared" si="1"/>
        <v>6</v>
      </c>
      <c r="I12" s="221">
        <f t="shared" si="2"/>
        <v>0</v>
      </c>
      <c r="J12" s="221">
        <f t="shared" si="3"/>
        <v>0</v>
      </c>
      <c r="K12" s="221">
        <f t="shared" si="5"/>
        <v>0</v>
      </c>
      <c r="L12" s="221">
        <f t="shared" si="4"/>
        <v>0</v>
      </c>
      <c r="O12" s="221"/>
      <c r="Q12" s="222"/>
      <c r="S12" s="216" t="s">
        <v>100</v>
      </c>
    </row>
    <row r="13" spans="2:19" x14ac:dyDescent="0.25">
      <c r="B13" s="234" t="s">
        <v>236</v>
      </c>
      <c r="C13" s="233">
        <f>IF(C10="Vencimiento",1,IF(C10="Anual",C8*1,IF(C10="Semestral",C8*2,IF(C10="Trimestral",C8*4,IF(C10="Mensual",C8*12)))))</f>
        <v>60</v>
      </c>
      <c r="D13" s="232"/>
      <c r="E13" s="231">
        <f>C13-E12</f>
        <v>54</v>
      </c>
      <c r="F13" s="227"/>
      <c r="G13" s="219">
        <f t="shared" si="0"/>
        <v>1</v>
      </c>
      <c r="H13" s="220">
        <f t="shared" si="1"/>
        <v>7</v>
      </c>
      <c r="I13" s="221">
        <f t="shared" si="2"/>
        <v>0</v>
      </c>
      <c r="J13" s="221">
        <f t="shared" si="3"/>
        <v>0</v>
      </c>
      <c r="K13" s="221">
        <f t="shared" si="5"/>
        <v>0</v>
      </c>
      <c r="L13" s="221">
        <f t="shared" si="4"/>
        <v>0</v>
      </c>
      <c r="O13" s="221"/>
      <c r="Q13" s="222"/>
      <c r="S13" s="216" t="s">
        <v>235</v>
      </c>
    </row>
    <row r="14" spans="2:19" x14ac:dyDescent="0.25">
      <c r="B14" s="225"/>
      <c r="C14" s="225"/>
      <c r="D14" s="228"/>
      <c r="E14" s="230">
        <f>I$6*$C$7/$F$11</f>
        <v>0</v>
      </c>
      <c r="F14" s="227"/>
      <c r="G14" s="219">
        <f t="shared" si="0"/>
        <v>2</v>
      </c>
      <c r="H14" s="220">
        <f t="shared" si="1"/>
        <v>8</v>
      </c>
      <c r="I14" s="221">
        <f t="shared" si="2"/>
        <v>0</v>
      </c>
      <c r="J14" s="221">
        <f t="shared" si="3"/>
        <v>0</v>
      </c>
      <c r="K14" s="221">
        <f t="shared" si="5"/>
        <v>0</v>
      </c>
      <c r="L14" s="221">
        <f t="shared" si="4"/>
        <v>0</v>
      </c>
      <c r="O14" s="221"/>
      <c r="Q14" s="222"/>
    </row>
    <row r="15" spans="2:19" x14ac:dyDescent="0.25">
      <c r="B15" s="225"/>
      <c r="C15" s="225"/>
      <c r="D15" s="228"/>
      <c r="E15" s="229">
        <f>E14*E12</f>
        <v>0</v>
      </c>
      <c r="F15" s="227"/>
      <c r="G15" s="219">
        <f t="shared" si="0"/>
        <v>3</v>
      </c>
      <c r="H15" s="220">
        <f t="shared" si="1"/>
        <v>9</v>
      </c>
      <c r="I15" s="221">
        <f t="shared" si="2"/>
        <v>0</v>
      </c>
      <c r="J15" s="221">
        <f t="shared" si="3"/>
        <v>0</v>
      </c>
      <c r="K15" s="221">
        <f t="shared" si="5"/>
        <v>0</v>
      </c>
      <c r="L15" s="221">
        <f t="shared" si="4"/>
        <v>0</v>
      </c>
      <c r="O15" s="221"/>
      <c r="Q15" s="222"/>
    </row>
    <row r="16" spans="2:19" x14ac:dyDescent="0.25">
      <c r="D16" s="228"/>
      <c r="E16" s="227"/>
      <c r="F16" s="227"/>
      <c r="G16" s="219">
        <f t="shared" si="0"/>
        <v>4</v>
      </c>
      <c r="H16" s="220">
        <f t="shared" si="1"/>
        <v>10</v>
      </c>
      <c r="I16" s="221">
        <f t="shared" si="2"/>
        <v>0</v>
      </c>
      <c r="J16" s="221">
        <f t="shared" si="3"/>
        <v>0</v>
      </c>
      <c r="K16" s="221">
        <f t="shared" si="5"/>
        <v>0</v>
      </c>
      <c r="L16" s="221">
        <f t="shared" si="4"/>
        <v>0</v>
      </c>
      <c r="O16" s="221"/>
      <c r="Q16" s="222"/>
    </row>
    <row r="17" spans="2:17" x14ac:dyDescent="0.25">
      <c r="B17" s="225"/>
      <c r="C17" s="225"/>
      <c r="D17" s="225"/>
      <c r="E17" s="225"/>
      <c r="F17" s="227"/>
      <c r="G17" s="219">
        <f t="shared" si="0"/>
        <v>5</v>
      </c>
      <c r="H17" s="220">
        <f t="shared" si="1"/>
        <v>11</v>
      </c>
      <c r="I17" s="221">
        <f t="shared" si="2"/>
        <v>0</v>
      </c>
      <c r="J17" s="221">
        <f t="shared" si="3"/>
        <v>0</v>
      </c>
      <c r="K17" s="221">
        <f t="shared" si="5"/>
        <v>0</v>
      </c>
      <c r="L17" s="221">
        <f t="shared" si="4"/>
        <v>0</v>
      </c>
      <c r="O17" s="221"/>
      <c r="Q17" s="222"/>
    </row>
    <row r="18" spans="2:17" x14ac:dyDescent="0.25">
      <c r="B18" s="225"/>
      <c r="C18" s="225"/>
      <c r="D18" s="225"/>
      <c r="E18" s="225"/>
      <c r="F18" s="226"/>
      <c r="G18" s="219">
        <f t="shared" si="0"/>
        <v>6</v>
      </c>
      <c r="H18" s="220">
        <f t="shared" si="1"/>
        <v>12</v>
      </c>
      <c r="I18" s="221">
        <f t="shared" si="2"/>
        <v>0</v>
      </c>
      <c r="J18" s="221">
        <f t="shared" si="3"/>
        <v>0</v>
      </c>
      <c r="K18" s="221">
        <f t="shared" si="5"/>
        <v>0</v>
      </c>
      <c r="L18" s="221">
        <f t="shared" si="4"/>
        <v>0</v>
      </c>
      <c r="O18" s="221"/>
      <c r="Q18" s="222"/>
    </row>
    <row r="19" spans="2:17" x14ac:dyDescent="0.25">
      <c r="B19" s="225"/>
      <c r="C19" s="225"/>
      <c r="D19" s="225"/>
      <c r="E19" s="225"/>
      <c r="G19" s="219">
        <f t="shared" si="0"/>
        <v>7</v>
      </c>
      <c r="H19" s="220">
        <f t="shared" si="1"/>
        <v>13</v>
      </c>
      <c r="I19" s="221">
        <f t="shared" si="2"/>
        <v>0</v>
      </c>
      <c r="J19" s="221">
        <f t="shared" si="3"/>
        <v>0</v>
      </c>
      <c r="K19" s="221">
        <f t="shared" si="5"/>
        <v>0</v>
      </c>
      <c r="L19" s="221">
        <f t="shared" si="4"/>
        <v>0</v>
      </c>
      <c r="O19" s="221"/>
      <c r="Q19" s="222"/>
    </row>
    <row r="20" spans="2:17" x14ac:dyDescent="0.25">
      <c r="B20" s="225"/>
      <c r="C20" s="225"/>
      <c r="D20" s="225"/>
      <c r="E20" s="225"/>
      <c r="G20" s="219">
        <f t="shared" si="0"/>
        <v>8</v>
      </c>
      <c r="H20" s="220">
        <f t="shared" si="1"/>
        <v>14</v>
      </c>
      <c r="I20" s="221">
        <f t="shared" si="2"/>
        <v>0</v>
      </c>
      <c r="J20" s="221">
        <f t="shared" si="3"/>
        <v>0</v>
      </c>
      <c r="K20" s="221">
        <f t="shared" si="5"/>
        <v>0</v>
      </c>
      <c r="L20" s="221">
        <f t="shared" si="4"/>
        <v>0</v>
      </c>
      <c r="O20" s="221"/>
      <c r="Q20" s="222"/>
    </row>
    <row r="21" spans="2:17" x14ac:dyDescent="0.25">
      <c r="B21" s="225"/>
      <c r="C21" s="225"/>
      <c r="D21" s="225"/>
      <c r="E21" s="225"/>
      <c r="G21" s="219">
        <f t="shared" si="0"/>
        <v>9</v>
      </c>
      <c r="H21" s="220">
        <f t="shared" si="1"/>
        <v>15</v>
      </c>
      <c r="I21" s="221">
        <f t="shared" si="2"/>
        <v>0</v>
      </c>
      <c r="J21" s="221">
        <f t="shared" si="3"/>
        <v>0</v>
      </c>
      <c r="K21" s="221">
        <f t="shared" si="5"/>
        <v>0</v>
      </c>
      <c r="L21" s="221">
        <f t="shared" si="4"/>
        <v>0</v>
      </c>
      <c r="O21" s="221"/>
      <c r="Q21" s="222"/>
    </row>
    <row r="22" spans="2:17" x14ac:dyDescent="0.25">
      <c r="B22" s="225"/>
      <c r="C22" s="225"/>
      <c r="D22" s="225"/>
      <c r="E22" s="225"/>
      <c r="G22" s="219">
        <f t="shared" si="0"/>
        <v>10</v>
      </c>
      <c r="H22" s="220">
        <f t="shared" si="1"/>
        <v>16</v>
      </c>
      <c r="I22" s="221">
        <f t="shared" si="2"/>
        <v>0</v>
      </c>
      <c r="J22" s="221">
        <f t="shared" si="3"/>
        <v>0</v>
      </c>
      <c r="K22" s="221">
        <f t="shared" si="5"/>
        <v>0</v>
      </c>
      <c r="L22" s="221">
        <f t="shared" si="4"/>
        <v>0</v>
      </c>
      <c r="O22" s="221"/>
      <c r="Q22" s="222"/>
    </row>
    <row r="23" spans="2:17" x14ac:dyDescent="0.25">
      <c r="B23" s="225"/>
      <c r="C23" s="225"/>
      <c r="D23" s="225"/>
      <c r="E23" s="225"/>
      <c r="G23" s="219">
        <f t="shared" si="0"/>
        <v>11</v>
      </c>
      <c r="H23" s="220">
        <f t="shared" si="1"/>
        <v>17</v>
      </c>
      <c r="I23" s="221">
        <f t="shared" si="2"/>
        <v>0</v>
      </c>
      <c r="J23" s="221">
        <f t="shared" si="3"/>
        <v>0</v>
      </c>
      <c r="K23" s="221">
        <f t="shared" si="5"/>
        <v>0</v>
      </c>
      <c r="L23" s="221">
        <f t="shared" si="4"/>
        <v>0</v>
      </c>
      <c r="O23" s="221"/>
      <c r="Q23" s="222"/>
    </row>
    <row r="24" spans="2:17" x14ac:dyDescent="0.25">
      <c r="B24" s="225"/>
      <c r="C24" s="225"/>
      <c r="D24" s="225"/>
      <c r="E24" s="225"/>
      <c r="G24" s="219">
        <f t="shared" si="0"/>
        <v>12</v>
      </c>
      <c r="H24" s="220">
        <f t="shared" si="1"/>
        <v>18</v>
      </c>
      <c r="I24" s="221">
        <f t="shared" si="2"/>
        <v>0</v>
      </c>
      <c r="J24" s="221">
        <f t="shared" si="3"/>
        <v>0</v>
      </c>
      <c r="K24" s="221">
        <f t="shared" si="5"/>
        <v>0</v>
      </c>
      <c r="L24" s="221">
        <f t="shared" si="4"/>
        <v>0</v>
      </c>
      <c r="O24" s="221"/>
      <c r="Q24" s="222"/>
    </row>
    <row r="25" spans="2:17" x14ac:dyDescent="0.25">
      <c r="B25" s="225"/>
      <c r="C25" s="225"/>
      <c r="D25" s="225"/>
      <c r="E25" s="225"/>
      <c r="G25" s="219">
        <f t="shared" si="0"/>
        <v>13</v>
      </c>
      <c r="H25" s="220">
        <f t="shared" si="1"/>
        <v>19</v>
      </c>
      <c r="I25" s="221">
        <f t="shared" si="2"/>
        <v>0</v>
      </c>
      <c r="J25" s="221">
        <f t="shared" si="3"/>
        <v>0</v>
      </c>
      <c r="K25" s="221">
        <f t="shared" si="5"/>
        <v>0</v>
      </c>
      <c r="L25" s="221">
        <f t="shared" si="4"/>
        <v>0</v>
      </c>
      <c r="O25" s="221"/>
      <c r="Q25" s="222"/>
    </row>
    <row r="26" spans="2:17" x14ac:dyDescent="0.25">
      <c r="G26" s="219">
        <f t="shared" si="0"/>
        <v>14</v>
      </c>
      <c r="H26" s="220">
        <f t="shared" si="1"/>
        <v>20</v>
      </c>
      <c r="I26" s="221">
        <f t="shared" si="2"/>
        <v>0</v>
      </c>
      <c r="J26" s="221">
        <f t="shared" si="3"/>
        <v>0</v>
      </c>
      <c r="K26" s="221">
        <f t="shared" si="5"/>
        <v>0</v>
      </c>
      <c r="L26" s="221">
        <f t="shared" si="4"/>
        <v>0</v>
      </c>
      <c r="O26" s="221"/>
      <c r="Q26" s="222"/>
    </row>
    <row r="27" spans="2:17" x14ac:dyDescent="0.25">
      <c r="C27" s="224"/>
      <c r="G27" s="219">
        <f t="shared" si="0"/>
        <v>15</v>
      </c>
      <c r="H27" s="220">
        <f t="shared" si="1"/>
        <v>21</v>
      </c>
      <c r="I27" s="221">
        <f t="shared" si="2"/>
        <v>0</v>
      </c>
      <c r="J27" s="221">
        <f t="shared" si="3"/>
        <v>0</v>
      </c>
      <c r="K27" s="221">
        <f t="shared" si="5"/>
        <v>0</v>
      </c>
      <c r="L27" s="221">
        <f t="shared" si="4"/>
        <v>0</v>
      </c>
      <c r="O27" s="221"/>
      <c r="Q27" s="222"/>
    </row>
    <row r="28" spans="2:17" x14ac:dyDescent="0.25">
      <c r="G28" s="219">
        <f t="shared" si="0"/>
        <v>16</v>
      </c>
      <c r="H28" s="220">
        <f t="shared" si="1"/>
        <v>22</v>
      </c>
      <c r="I28" s="221">
        <f t="shared" si="2"/>
        <v>0</v>
      </c>
      <c r="J28" s="221">
        <f t="shared" si="3"/>
        <v>0</v>
      </c>
      <c r="K28" s="221">
        <f t="shared" si="5"/>
        <v>0</v>
      </c>
      <c r="L28" s="221">
        <f t="shared" si="4"/>
        <v>0</v>
      </c>
      <c r="O28" s="221"/>
      <c r="Q28" s="222"/>
    </row>
    <row r="29" spans="2:17" x14ac:dyDescent="0.25">
      <c r="G29" s="219">
        <f t="shared" si="0"/>
        <v>17</v>
      </c>
      <c r="H29" s="220">
        <f t="shared" si="1"/>
        <v>23</v>
      </c>
      <c r="I29" s="221">
        <f t="shared" si="2"/>
        <v>0</v>
      </c>
      <c r="J29" s="221">
        <f t="shared" si="3"/>
        <v>0</v>
      </c>
      <c r="K29" s="221">
        <f t="shared" si="5"/>
        <v>0</v>
      </c>
      <c r="L29" s="221">
        <f t="shared" si="4"/>
        <v>0</v>
      </c>
      <c r="O29" s="221"/>
      <c r="Q29" s="222"/>
    </row>
    <row r="30" spans="2:17" x14ac:dyDescent="0.25">
      <c r="G30" s="219">
        <f t="shared" si="0"/>
        <v>18</v>
      </c>
      <c r="H30" s="220">
        <f t="shared" si="1"/>
        <v>24</v>
      </c>
      <c r="I30" s="221">
        <f t="shared" si="2"/>
        <v>0</v>
      </c>
      <c r="J30" s="221">
        <f t="shared" si="3"/>
        <v>0</v>
      </c>
      <c r="K30" s="221">
        <f t="shared" si="5"/>
        <v>0</v>
      </c>
      <c r="L30" s="221">
        <f t="shared" si="4"/>
        <v>0</v>
      </c>
      <c r="O30" s="221"/>
      <c r="Q30" s="222"/>
    </row>
    <row r="31" spans="2:17" x14ac:dyDescent="0.25">
      <c r="C31" s="223"/>
      <c r="G31" s="219">
        <f t="shared" si="0"/>
        <v>19</v>
      </c>
      <c r="H31" s="220">
        <f t="shared" si="1"/>
        <v>25</v>
      </c>
      <c r="I31" s="221">
        <f t="shared" si="2"/>
        <v>0</v>
      </c>
      <c r="J31" s="221">
        <f t="shared" si="3"/>
        <v>0</v>
      </c>
      <c r="K31" s="221">
        <f t="shared" si="5"/>
        <v>0</v>
      </c>
      <c r="L31" s="221">
        <f t="shared" si="4"/>
        <v>0</v>
      </c>
      <c r="O31" s="221"/>
      <c r="Q31" s="222"/>
    </row>
    <row r="32" spans="2:17" x14ac:dyDescent="0.25">
      <c r="G32" s="219">
        <f t="shared" si="0"/>
        <v>20</v>
      </c>
      <c r="H32" s="220">
        <f t="shared" si="1"/>
        <v>26</v>
      </c>
      <c r="I32" s="221">
        <f t="shared" si="2"/>
        <v>0</v>
      </c>
      <c r="J32" s="221">
        <f t="shared" si="3"/>
        <v>0</v>
      </c>
      <c r="K32" s="221">
        <f t="shared" si="5"/>
        <v>0</v>
      </c>
      <c r="L32" s="221">
        <f t="shared" si="4"/>
        <v>0</v>
      </c>
      <c r="O32" s="221"/>
      <c r="Q32" s="222"/>
    </row>
    <row r="33" spans="7:17" x14ac:dyDescent="0.25">
      <c r="G33" s="219">
        <f t="shared" si="0"/>
        <v>21</v>
      </c>
      <c r="H33" s="220">
        <f t="shared" si="1"/>
        <v>27</v>
      </c>
      <c r="I33" s="221">
        <f t="shared" si="2"/>
        <v>0</v>
      </c>
      <c r="J33" s="221">
        <f t="shared" si="3"/>
        <v>0</v>
      </c>
      <c r="K33" s="221">
        <f t="shared" si="5"/>
        <v>0</v>
      </c>
      <c r="L33" s="221">
        <f t="shared" si="4"/>
        <v>0</v>
      </c>
      <c r="O33" s="221"/>
      <c r="Q33" s="222"/>
    </row>
    <row r="34" spans="7:17" x14ac:dyDescent="0.25">
      <c r="G34" s="219">
        <f t="shared" si="0"/>
        <v>22</v>
      </c>
      <c r="H34" s="220">
        <f t="shared" si="1"/>
        <v>28</v>
      </c>
      <c r="I34" s="221">
        <f t="shared" si="2"/>
        <v>0</v>
      </c>
      <c r="J34" s="221">
        <f t="shared" si="3"/>
        <v>0</v>
      </c>
      <c r="K34" s="221">
        <f t="shared" si="5"/>
        <v>0</v>
      </c>
      <c r="L34" s="221">
        <f t="shared" si="4"/>
        <v>0</v>
      </c>
      <c r="O34" s="221"/>
      <c r="Q34" s="222"/>
    </row>
    <row r="35" spans="7:17" x14ac:dyDescent="0.25">
      <c r="G35" s="219">
        <f t="shared" si="0"/>
        <v>23</v>
      </c>
      <c r="H35" s="220">
        <f t="shared" si="1"/>
        <v>29</v>
      </c>
      <c r="I35" s="221">
        <f t="shared" si="2"/>
        <v>0</v>
      </c>
      <c r="J35" s="221">
        <f t="shared" si="3"/>
        <v>0</v>
      </c>
      <c r="K35" s="221">
        <f t="shared" si="5"/>
        <v>0</v>
      </c>
      <c r="L35" s="221">
        <f t="shared" si="4"/>
        <v>0</v>
      </c>
      <c r="O35" s="221"/>
      <c r="Q35" s="222"/>
    </row>
    <row r="36" spans="7:17" x14ac:dyDescent="0.25">
      <c r="G36" s="219">
        <f t="shared" si="0"/>
        <v>24</v>
      </c>
      <c r="H36" s="220">
        <f t="shared" si="1"/>
        <v>30</v>
      </c>
      <c r="I36" s="221">
        <f t="shared" si="2"/>
        <v>0</v>
      </c>
      <c r="J36" s="221">
        <f t="shared" si="3"/>
        <v>0</v>
      </c>
      <c r="K36" s="221">
        <f t="shared" si="5"/>
        <v>0</v>
      </c>
      <c r="L36" s="221">
        <f t="shared" si="4"/>
        <v>0</v>
      </c>
      <c r="O36" s="221"/>
      <c r="Q36" s="222"/>
    </row>
    <row r="37" spans="7:17" x14ac:dyDescent="0.25">
      <c r="G37" s="219">
        <f t="shared" si="0"/>
        <v>25</v>
      </c>
      <c r="H37" s="220">
        <f t="shared" si="1"/>
        <v>31</v>
      </c>
      <c r="I37" s="221">
        <f t="shared" si="2"/>
        <v>0</v>
      </c>
      <c r="J37" s="221">
        <f t="shared" si="3"/>
        <v>0</v>
      </c>
      <c r="K37" s="221">
        <f t="shared" si="5"/>
        <v>0</v>
      </c>
      <c r="L37" s="221">
        <f t="shared" si="4"/>
        <v>0</v>
      </c>
      <c r="O37" s="221"/>
      <c r="Q37" s="222"/>
    </row>
    <row r="38" spans="7:17" x14ac:dyDescent="0.25">
      <c r="G38" s="219">
        <f t="shared" si="0"/>
        <v>26</v>
      </c>
      <c r="H38" s="220">
        <f t="shared" si="1"/>
        <v>32</v>
      </c>
      <c r="I38" s="221">
        <f t="shared" si="2"/>
        <v>0</v>
      </c>
      <c r="J38" s="221">
        <f t="shared" si="3"/>
        <v>0</v>
      </c>
      <c r="K38" s="221">
        <f t="shared" si="5"/>
        <v>0</v>
      </c>
      <c r="L38" s="221">
        <f t="shared" si="4"/>
        <v>0</v>
      </c>
      <c r="O38" s="221"/>
      <c r="Q38" s="222"/>
    </row>
    <row r="39" spans="7:17" x14ac:dyDescent="0.25">
      <c r="G39" s="219">
        <f t="shared" si="0"/>
        <v>27</v>
      </c>
      <c r="H39" s="220">
        <f t="shared" si="1"/>
        <v>33</v>
      </c>
      <c r="I39" s="221">
        <f t="shared" si="2"/>
        <v>0</v>
      </c>
      <c r="J39" s="221">
        <f t="shared" si="3"/>
        <v>0</v>
      </c>
      <c r="K39" s="221">
        <f t="shared" si="5"/>
        <v>0</v>
      </c>
      <c r="L39" s="221">
        <f t="shared" si="4"/>
        <v>0</v>
      </c>
      <c r="O39" s="221"/>
      <c r="Q39" s="222"/>
    </row>
    <row r="40" spans="7:17" x14ac:dyDescent="0.25">
      <c r="G40" s="219">
        <f t="shared" si="0"/>
        <v>28</v>
      </c>
      <c r="H40" s="220">
        <f t="shared" si="1"/>
        <v>34</v>
      </c>
      <c r="I40" s="221">
        <f t="shared" si="2"/>
        <v>0</v>
      </c>
      <c r="J40" s="221">
        <f t="shared" si="3"/>
        <v>0</v>
      </c>
      <c r="K40" s="221">
        <f t="shared" si="5"/>
        <v>0</v>
      </c>
      <c r="L40" s="221">
        <f t="shared" si="4"/>
        <v>0</v>
      </c>
      <c r="O40" s="221"/>
      <c r="Q40" s="222"/>
    </row>
    <row r="41" spans="7:17" x14ac:dyDescent="0.25">
      <c r="G41" s="219">
        <f t="shared" si="0"/>
        <v>29</v>
      </c>
      <c r="H41" s="220">
        <f t="shared" si="1"/>
        <v>35</v>
      </c>
      <c r="I41" s="221">
        <f t="shared" si="2"/>
        <v>0</v>
      </c>
      <c r="J41" s="221">
        <f t="shared" si="3"/>
        <v>0</v>
      </c>
      <c r="K41" s="221">
        <f t="shared" si="5"/>
        <v>0</v>
      </c>
      <c r="L41" s="221">
        <f t="shared" si="4"/>
        <v>0</v>
      </c>
      <c r="O41" s="221"/>
      <c r="Q41" s="222"/>
    </row>
    <row r="42" spans="7:17" x14ac:dyDescent="0.25">
      <c r="G42" s="219">
        <f t="shared" si="0"/>
        <v>30</v>
      </c>
      <c r="H42" s="220">
        <f t="shared" si="1"/>
        <v>36</v>
      </c>
      <c r="I42" s="221">
        <f t="shared" si="2"/>
        <v>0</v>
      </c>
      <c r="J42" s="221">
        <f t="shared" si="3"/>
        <v>0</v>
      </c>
      <c r="K42" s="221">
        <f t="shared" si="5"/>
        <v>0</v>
      </c>
      <c r="L42" s="221">
        <f t="shared" si="4"/>
        <v>0</v>
      </c>
      <c r="O42" s="221"/>
      <c r="Q42" s="222"/>
    </row>
    <row r="43" spans="7:17" x14ac:dyDescent="0.25">
      <c r="G43" s="219">
        <f t="shared" si="0"/>
        <v>31</v>
      </c>
      <c r="H43" s="220">
        <f t="shared" si="1"/>
        <v>37</v>
      </c>
      <c r="I43" s="221">
        <f t="shared" si="2"/>
        <v>0</v>
      </c>
      <c r="J43" s="221">
        <f t="shared" si="3"/>
        <v>0</v>
      </c>
      <c r="K43" s="221">
        <f t="shared" si="5"/>
        <v>0</v>
      </c>
      <c r="L43" s="221">
        <f t="shared" si="4"/>
        <v>0</v>
      </c>
      <c r="O43" s="221"/>
      <c r="Q43" s="222"/>
    </row>
    <row r="44" spans="7:17" x14ac:dyDescent="0.25">
      <c r="G44" s="219">
        <f t="shared" si="0"/>
        <v>32</v>
      </c>
      <c r="H44" s="220">
        <f t="shared" si="1"/>
        <v>38</v>
      </c>
      <c r="I44" s="221">
        <f t="shared" si="2"/>
        <v>0</v>
      </c>
      <c r="J44" s="221">
        <f t="shared" si="3"/>
        <v>0</v>
      </c>
      <c r="K44" s="221">
        <f t="shared" si="5"/>
        <v>0</v>
      </c>
      <c r="L44" s="221">
        <f t="shared" si="4"/>
        <v>0</v>
      </c>
      <c r="O44" s="221"/>
      <c r="Q44" s="222"/>
    </row>
    <row r="45" spans="7:17" x14ac:dyDescent="0.25">
      <c r="G45" s="219">
        <f t="shared" si="0"/>
        <v>33</v>
      </c>
      <c r="H45" s="220">
        <f t="shared" si="1"/>
        <v>39</v>
      </c>
      <c r="I45" s="221">
        <f t="shared" si="2"/>
        <v>0</v>
      </c>
      <c r="J45" s="221">
        <f t="shared" si="3"/>
        <v>0</v>
      </c>
      <c r="K45" s="221">
        <f t="shared" si="5"/>
        <v>0</v>
      </c>
      <c r="L45" s="221">
        <f t="shared" si="4"/>
        <v>0</v>
      </c>
      <c r="O45" s="221"/>
      <c r="Q45" s="222"/>
    </row>
    <row r="46" spans="7:17" x14ac:dyDescent="0.25">
      <c r="G46" s="219">
        <f t="shared" si="0"/>
        <v>34</v>
      </c>
      <c r="H46" s="220">
        <f t="shared" si="1"/>
        <v>40</v>
      </c>
      <c r="I46" s="221">
        <f t="shared" si="2"/>
        <v>0</v>
      </c>
      <c r="J46" s="221">
        <f t="shared" si="3"/>
        <v>0</v>
      </c>
      <c r="K46" s="221">
        <f t="shared" si="5"/>
        <v>0</v>
      </c>
      <c r="L46" s="221">
        <f t="shared" si="4"/>
        <v>0</v>
      </c>
      <c r="O46" s="221"/>
      <c r="Q46" s="222"/>
    </row>
    <row r="47" spans="7:17" x14ac:dyDescent="0.25">
      <c r="G47" s="219">
        <f t="shared" si="0"/>
        <v>35</v>
      </c>
      <c r="H47" s="220">
        <f t="shared" si="1"/>
        <v>41</v>
      </c>
      <c r="I47" s="221">
        <f t="shared" si="2"/>
        <v>0</v>
      </c>
      <c r="J47" s="221">
        <f t="shared" si="3"/>
        <v>0</v>
      </c>
      <c r="K47" s="221">
        <f t="shared" si="5"/>
        <v>0</v>
      </c>
      <c r="L47" s="221">
        <f t="shared" si="4"/>
        <v>0</v>
      </c>
      <c r="O47" s="221"/>
      <c r="Q47" s="222"/>
    </row>
    <row r="48" spans="7:17" x14ac:dyDescent="0.25">
      <c r="G48" s="219">
        <f t="shared" si="0"/>
        <v>36</v>
      </c>
      <c r="H48" s="220">
        <f t="shared" si="1"/>
        <v>42</v>
      </c>
      <c r="I48" s="221">
        <f t="shared" si="2"/>
        <v>0</v>
      </c>
      <c r="J48" s="221">
        <f t="shared" si="3"/>
        <v>0</v>
      </c>
      <c r="K48" s="221">
        <f t="shared" si="5"/>
        <v>0</v>
      </c>
      <c r="L48" s="221">
        <f t="shared" si="4"/>
        <v>0</v>
      </c>
      <c r="O48" s="221"/>
      <c r="Q48" s="222"/>
    </row>
    <row r="49" spans="7:17" x14ac:dyDescent="0.25">
      <c r="G49" s="219">
        <f t="shared" si="0"/>
        <v>37</v>
      </c>
      <c r="H49" s="220">
        <f t="shared" si="1"/>
        <v>43</v>
      </c>
      <c r="I49" s="221">
        <f t="shared" si="2"/>
        <v>0</v>
      </c>
      <c r="J49" s="221">
        <f t="shared" si="3"/>
        <v>0</v>
      </c>
      <c r="K49" s="221">
        <f t="shared" si="5"/>
        <v>0</v>
      </c>
      <c r="L49" s="221">
        <f t="shared" si="4"/>
        <v>0</v>
      </c>
      <c r="O49" s="221"/>
      <c r="Q49" s="222"/>
    </row>
    <row r="50" spans="7:17" x14ac:dyDescent="0.25">
      <c r="G50" s="219">
        <f t="shared" si="0"/>
        <v>38</v>
      </c>
      <c r="H50" s="220">
        <f t="shared" si="1"/>
        <v>44</v>
      </c>
      <c r="I50" s="221">
        <f t="shared" si="2"/>
        <v>0</v>
      </c>
      <c r="J50" s="221">
        <f t="shared" si="3"/>
        <v>0</v>
      </c>
      <c r="K50" s="221">
        <f t="shared" si="5"/>
        <v>0</v>
      </c>
      <c r="L50" s="221">
        <f t="shared" si="4"/>
        <v>0</v>
      </c>
      <c r="O50" s="221"/>
      <c r="Q50" s="222"/>
    </row>
    <row r="51" spans="7:17" x14ac:dyDescent="0.25">
      <c r="G51" s="219">
        <f t="shared" si="0"/>
        <v>39</v>
      </c>
      <c r="H51" s="220">
        <f t="shared" si="1"/>
        <v>45</v>
      </c>
      <c r="I51" s="221">
        <f t="shared" si="2"/>
        <v>0</v>
      </c>
      <c r="J51" s="221">
        <f t="shared" si="3"/>
        <v>0</v>
      </c>
      <c r="K51" s="221">
        <f t="shared" si="5"/>
        <v>0</v>
      </c>
      <c r="L51" s="221">
        <f t="shared" si="4"/>
        <v>0</v>
      </c>
      <c r="O51" s="221"/>
      <c r="Q51" s="222"/>
    </row>
    <row r="52" spans="7:17" x14ac:dyDescent="0.25">
      <c r="G52" s="219">
        <f t="shared" si="0"/>
        <v>40</v>
      </c>
      <c r="H52" s="220">
        <f t="shared" si="1"/>
        <v>46</v>
      </c>
      <c r="I52" s="221">
        <f t="shared" si="2"/>
        <v>0</v>
      </c>
      <c r="J52" s="221">
        <f t="shared" si="3"/>
        <v>0</v>
      </c>
      <c r="K52" s="221">
        <f t="shared" si="5"/>
        <v>0</v>
      </c>
      <c r="L52" s="221">
        <f t="shared" si="4"/>
        <v>0</v>
      </c>
      <c r="O52" s="221"/>
      <c r="Q52" s="222"/>
    </row>
    <row r="53" spans="7:17" x14ac:dyDescent="0.25">
      <c r="G53" s="219">
        <f t="shared" si="0"/>
        <v>41</v>
      </c>
      <c r="H53" s="220">
        <f t="shared" si="1"/>
        <v>47</v>
      </c>
      <c r="I53" s="221">
        <f t="shared" si="2"/>
        <v>0</v>
      </c>
      <c r="J53" s="221">
        <f t="shared" si="3"/>
        <v>0</v>
      </c>
      <c r="K53" s="221">
        <f t="shared" si="5"/>
        <v>0</v>
      </c>
      <c r="L53" s="221">
        <f t="shared" si="4"/>
        <v>0</v>
      </c>
      <c r="O53" s="221"/>
      <c r="Q53" s="222"/>
    </row>
    <row r="54" spans="7:17" x14ac:dyDescent="0.25">
      <c r="G54" s="219">
        <f t="shared" si="0"/>
        <v>42</v>
      </c>
      <c r="H54" s="220">
        <f t="shared" si="1"/>
        <v>48</v>
      </c>
      <c r="I54" s="221">
        <f t="shared" si="2"/>
        <v>0</v>
      </c>
      <c r="J54" s="221">
        <f t="shared" si="3"/>
        <v>0</v>
      </c>
      <c r="K54" s="221">
        <f t="shared" si="5"/>
        <v>0</v>
      </c>
      <c r="L54" s="221">
        <f t="shared" si="4"/>
        <v>0</v>
      </c>
      <c r="O54" s="221"/>
      <c r="Q54" s="222"/>
    </row>
    <row r="55" spans="7:17" x14ac:dyDescent="0.25">
      <c r="G55" s="219">
        <f t="shared" si="0"/>
        <v>43</v>
      </c>
      <c r="H55" s="220">
        <f t="shared" si="1"/>
        <v>49</v>
      </c>
      <c r="I55" s="221">
        <f t="shared" si="2"/>
        <v>0</v>
      </c>
      <c r="J55" s="221">
        <f t="shared" si="3"/>
        <v>0</v>
      </c>
      <c r="K55" s="221">
        <f t="shared" si="5"/>
        <v>0</v>
      </c>
      <c r="L55" s="221">
        <f t="shared" si="4"/>
        <v>0</v>
      </c>
      <c r="O55" s="221"/>
      <c r="Q55" s="222"/>
    </row>
    <row r="56" spans="7:17" x14ac:dyDescent="0.25">
      <c r="G56" s="219">
        <f t="shared" si="0"/>
        <v>44</v>
      </c>
      <c r="H56" s="220">
        <f t="shared" si="1"/>
        <v>50</v>
      </c>
      <c r="I56" s="221">
        <f t="shared" si="2"/>
        <v>0</v>
      </c>
      <c r="J56" s="221">
        <f t="shared" si="3"/>
        <v>0</v>
      </c>
      <c r="K56" s="221">
        <f t="shared" si="5"/>
        <v>0</v>
      </c>
      <c r="L56" s="221">
        <f t="shared" si="4"/>
        <v>0</v>
      </c>
      <c r="O56" s="221"/>
      <c r="Q56" s="222"/>
    </row>
    <row r="57" spans="7:17" x14ac:dyDescent="0.25">
      <c r="G57" s="219">
        <f t="shared" si="0"/>
        <v>45</v>
      </c>
      <c r="H57" s="220">
        <f t="shared" si="1"/>
        <v>51</v>
      </c>
      <c r="I57" s="221">
        <f t="shared" si="2"/>
        <v>0</v>
      </c>
      <c r="J57" s="221">
        <f t="shared" si="3"/>
        <v>0</v>
      </c>
      <c r="K57" s="221">
        <f t="shared" si="5"/>
        <v>0</v>
      </c>
      <c r="L57" s="221">
        <f t="shared" si="4"/>
        <v>0</v>
      </c>
      <c r="O57" s="221"/>
      <c r="Q57" s="222"/>
    </row>
    <row r="58" spans="7:17" x14ac:dyDescent="0.25">
      <c r="G58" s="219">
        <f t="shared" si="0"/>
        <v>46</v>
      </c>
      <c r="H58" s="220">
        <f t="shared" si="1"/>
        <v>52</v>
      </c>
      <c r="I58" s="221">
        <f t="shared" si="2"/>
        <v>0</v>
      </c>
      <c r="J58" s="221">
        <f t="shared" si="3"/>
        <v>0</v>
      </c>
      <c r="K58" s="221">
        <f t="shared" si="5"/>
        <v>0</v>
      </c>
      <c r="L58" s="221">
        <f t="shared" si="4"/>
        <v>0</v>
      </c>
      <c r="O58" s="221"/>
      <c r="Q58" s="222"/>
    </row>
    <row r="59" spans="7:17" x14ac:dyDescent="0.25">
      <c r="G59" s="219">
        <f t="shared" si="0"/>
        <v>47</v>
      </c>
      <c r="H59" s="220">
        <f t="shared" si="1"/>
        <v>53</v>
      </c>
      <c r="I59" s="221">
        <f t="shared" si="2"/>
        <v>0</v>
      </c>
      <c r="J59" s="221">
        <f t="shared" si="3"/>
        <v>0</v>
      </c>
      <c r="K59" s="221">
        <f t="shared" si="5"/>
        <v>0</v>
      </c>
      <c r="L59" s="221">
        <f t="shared" si="4"/>
        <v>0</v>
      </c>
      <c r="O59" s="221"/>
      <c r="Q59" s="222"/>
    </row>
    <row r="60" spans="7:17" x14ac:dyDescent="0.25">
      <c r="G60" s="219">
        <f t="shared" si="0"/>
        <v>48</v>
      </c>
      <c r="H60" s="220">
        <f t="shared" si="1"/>
        <v>54</v>
      </c>
      <c r="I60" s="221">
        <f t="shared" si="2"/>
        <v>0</v>
      </c>
      <c r="J60" s="221">
        <f t="shared" si="3"/>
        <v>0</v>
      </c>
      <c r="K60" s="221">
        <f t="shared" si="5"/>
        <v>0</v>
      </c>
      <c r="L60" s="221">
        <f t="shared" si="4"/>
        <v>0</v>
      </c>
      <c r="O60" s="221"/>
      <c r="Q60" s="222"/>
    </row>
    <row r="61" spans="7:17" x14ac:dyDescent="0.25">
      <c r="G61" s="219">
        <f t="shared" si="0"/>
        <v>49</v>
      </c>
      <c r="H61" s="220">
        <f t="shared" si="1"/>
        <v>55</v>
      </c>
      <c r="I61" s="221">
        <f t="shared" si="2"/>
        <v>0</v>
      </c>
      <c r="J61" s="221">
        <f t="shared" si="3"/>
        <v>0</v>
      </c>
      <c r="K61" s="221">
        <f t="shared" si="5"/>
        <v>0</v>
      </c>
      <c r="L61" s="221">
        <f t="shared" si="4"/>
        <v>0</v>
      </c>
      <c r="O61" s="221"/>
      <c r="Q61" s="222"/>
    </row>
    <row r="62" spans="7:17" x14ac:dyDescent="0.25">
      <c r="G62" s="219">
        <f t="shared" si="0"/>
        <v>50</v>
      </c>
      <c r="H62" s="220">
        <f t="shared" si="1"/>
        <v>56</v>
      </c>
      <c r="I62" s="221">
        <f t="shared" si="2"/>
        <v>0</v>
      </c>
      <c r="J62" s="221">
        <f t="shared" si="3"/>
        <v>0</v>
      </c>
      <c r="K62" s="221">
        <f t="shared" si="5"/>
        <v>0</v>
      </c>
      <c r="L62" s="221">
        <f t="shared" si="4"/>
        <v>0</v>
      </c>
      <c r="O62" s="221"/>
      <c r="Q62" s="222"/>
    </row>
    <row r="63" spans="7:17" x14ac:dyDescent="0.25">
      <c r="G63" s="219">
        <f t="shared" si="0"/>
        <v>51</v>
      </c>
      <c r="H63" s="220">
        <f t="shared" si="1"/>
        <v>57</v>
      </c>
      <c r="I63" s="221">
        <f t="shared" si="2"/>
        <v>0</v>
      </c>
      <c r="J63" s="221">
        <f t="shared" si="3"/>
        <v>0</v>
      </c>
      <c r="K63" s="221">
        <f t="shared" si="5"/>
        <v>0</v>
      </c>
      <c r="L63" s="221">
        <f t="shared" si="4"/>
        <v>0</v>
      </c>
      <c r="O63" s="221"/>
      <c r="Q63" s="222"/>
    </row>
    <row r="64" spans="7:17" x14ac:dyDescent="0.25">
      <c r="G64" s="219">
        <f t="shared" si="0"/>
        <v>52</v>
      </c>
      <c r="H64" s="220">
        <f t="shared" si="1"/>
        <v>58</v>
      </c>
      <c r="I64" s="221">
        <f t="shared" si="2"/>
        <v>0</v>
      </c>
      <c r="J64" s="221">
        <f t="shared" si="3"/>
        <v>0</v>
      </c>
      <c r="K64" s="221">
        <f t="shared" si="5"/>
        <v>0</v>
      </c>
      <c r="L64" s="221">
        <f t="shared" si="4"/>
        <v>0</v>
      </c>
      <c r="O64" s="221"/>
      <c r="Q64" s="222"/>
    </row>
    <row r="65" spans="7:17" x14ac:dyDescent="0.25">
      <c r="G65" s="219">
        <f t="shared" si="0"/>
        <v>53</v>
      </c>
      <c r="H65" s="220">
        <f t="shared" si="1"/>
        <v>59</v>
      </c>
      <c r="I65" s="221">
        <f t="shared" si="2"/>
        <v>0</v>
      </c>
      <c r="J65" s="221">
        <f t="shared" si="3"/>
        <v>0</v>
      </c>
      <c r="K65" s="221">
        <f t="shared" si="5"/>
        <v>0</v>
      </c>
      <c r="L65" s="221">
        <f t="shared" si="4"/>
        <v>0</v>
      </c>
      <c r="O65" s="221"/>
      <c r="Q65" s="222"/>
    </row>
    <row r="66" spans="7:17" x14ac:dyDescent="0.25">
      <c r="G66" s="219">
        <f t="shared" si="0"/>
        <v>54</v>
      </c>
      <c r="H66" s="220">
        <f t="shared" si="1"/>
        <v>60</v>
      </c>
      <c r="I66" s="221">
        <f t="shared" si="2"/>
        <v>0</v>
      </c>
      <c r="J66" s="221">
        <f t="shared" si="3"/>
        <v>0</v>
      </c>
      <c r="K66" s="221">
        <f t="shared" si="5"/>
        <v>0</v>
      </c>
      <c r="L66" s="221">
        <f t="shared" si="4"/>
        <v>0</v>
      </c>
      <c r="O66" s="221"/>
      <c r="Q66" s="222"/>
    </row>
    <row r="67" spans="7:17" x14ac:dyDescent="0.25">
      <c r="G67" s="219">
        <f t="shared" si="0"/>
        <v>55</v>
      </c>
      <c r="H67" s="220" t="str">
        <f t="shared" si="1"/>
        <v/>
      </c>
      <c r="I67" s="221" t="str">
        <f t="shared" si="2"/>
        <v/>
      </c>
      <c r="J67" s="221" t="str">
        <f t="shared" si="3"/>
        <v/>
      </c>
      <c r="K67" s="221" t="str">
        <f t="shared" si="5"/>
        <v/>
      </c>
      <c r="L67" s="221" t="str">
        <f t="shared" si="4"/>
        <v/>
      </c>
      <c r="O67" s="221"/>
      <c r="Q67" s="222"/>
    </row>
    <row r="68" spans="7:17" x14ac:dyDescent="0.25">
      <c r="G68" s="219">
        <f t="shared" si="0"/>
        <v>56</v>
      </c>
      <c r="H68" s="220" t="str">
        <f t="shared" si="1"/>
        <v/>
      </c>
      <c r="I68" s="221" t="str">
        <f t="shared" si="2"/>
        <v/>
      </c>
      <c r="J68" s="221" t="str">
        <f t="shared" si="3"/>
        <v/>
      </c>
      <c r="K68" s="221" t="str">
        <f t="shared" si="5"/>
        <v/>
      </c>
      <c r="L68" s="221" t="str">
        <f t="shared" si="4"/>
        <v/>
      </c>
      <c r="O68" s="221"/>
      <c r="Q68" s="222"/>
    </row>
    <row r="69" spans="7:17" x14ac:dyDescent="0.25">
      <c r="G69" s="219">
        <f t="shared" si="0"/>
        <v>57</v>
      </c>
      <c r="H69" s="220" t="str">
        <f t="shared" si="1"/>
        <v/>
      </c>
      <c r="I69" s="221" t="str">
        <f t="shared" si="2"/>
        <v/>
      </c>
      <c r="J69" s="221" t="str">
        <f t="shared" si="3"/>
        <v/>
      </c>
      <c r="K69" s="221" t="str">
        <f t="shared" si="5"/>
        <v/>
      </c>
      <c r="L69" s="221" t="str">
        <f t="shared" si="4"/>
        <v/>
      </c>
      <c r="O69" s="221"/>
      <c r="Q69" s="222"/>
    </row>
    <row r="70" spans="7:17" x14ac:dyDescent="0.25">
      <c r="G70" s="219">
        <f t="shared" si="0"/>
        <v>58</v>
      </c>
      <c r="H70" s="220" t="str">
        <f t="shared" si="1"/>
        <v/>
      </c>
      <c r="I70" s="221" t="str">
        <f t="shared" si="2"/>
        <v/>
      </c>
      <c r="J70" s="221" t="str">
        <f t="shared" si="3"/>
        <v/>
      </c>
      <c r="K70" s="221" t="str">
        <f t="shared" si="5"/>
        <v/>
      </c>
      <c r="L70" s="221" t="str">
        <f t="shared" si="4"/>
        <v/>
      </c>
      <c r="O70" s="221"/>
      <c r="Q70" s="222"/>
    </row>
    <row r="71" spans="7:17" x14ac:dyDescent="0.25">
      <c r="G71" s="219">
        <f t="shared" ref="G71:G134" si="6">IF(AND($C$11&lt;&gt;"",H71&lt;=$E$12),0,IF(AND($C$11&lt;&gt;"",H71&gt;$E$12),G70+1,""))</f>
        <v>59</v>
      </c>
      <c r="H71" s="220" t="str">
        <f t="shared" ref="H71:H134" si="7">IF(H70&lt;$C$13,H70+1,"")</f>
        <v/>
      </c>
      <c r="I71" s="221" t="str">
        <f t="shared" ref="I71:I134" si="8">IF(H71&lt;=$C$13,I70-J71,"")</f>
        <v/>
      </c>
      <c r="J71" s="221" t="str">
        <f t="shared" ref="J71:J134" si="9">IF($C$12="Francesa",IF(AND((H71&lt;=$C$13),AND($C$9="Vencimiento",H71=$C$13)),$C$6,IF(AND($C$9="Vencimiento",H71&lt;&gt;$C$13,H71&lt;&gt;""),0,IF(AND($C$9&lt;&gt;"Vencimiento",$C$11="Total",H71&lt;&gt;""),IFERROR(-PPMT($C$7/$F$11,G71,$E$13,$C$6),0),IF(H71&lt;&gt;"",L71-K71,"")))),IF(AND($C$9="Vencimiento",H71=$C$13),$C$6,IF(AND(IF($C$9="Vencimiento",TRUE,G71=0),H71&lt;&gt;$C$13,H71&lt;&gt;""),0,IF(AND($C$9&lt;&gt;"Vencimiento",$C$11="Total",H71&lt;&gt;"",H71&gt;$E$13),$C$6/$E$13,IF(AND($C$11="",H71&lt;=$C$13),$C$6/$E$13,IF(AND(OR($C$11="Total",$C$11="Parcial"),H71&lt;=$C$13),$C$6/$E$13,IF(H71&lt;&gt;"",L71-K71,"")))))))</f>
        <v/>
      </c>
      <c r="K71" s="221" t="str">
        <f t="shared" si="5"/>
        <v/>
      </c>
      <c r="L71" s="221" t="str">
        <f t="shared" ref="L71:L134" si="10">IF($C$12="Alemana",IFERROR(J71+K71,""),IF(H71&lt;=$C$13,(IF($C$9="Vencimiento",J71+K71,IF(H71&lt;=$E$12,IF($C$11="Total",0,$I$6*$C$7/$F$11),(IF($C$11="Parcial",$I$6/PV($C$7/$F$11,$C$13-$E$12,-1),IF($C$11="Ninguno",$I$6/PV($C$7/$F$11,$C$13,-1),IF(AND($C$9&lt;&gt;"Vencimiento",$C$11="Total"),J71+K71,$I$6*(1+$C$7/$F$11)^$E$12/PV($C$7/$F$11,$C$13-$E$12,-1)))))))),""))</f>
        <v/>
      </c>
      <c r="O71" s="221"/>
      <c r="Q71" s="222"/>
    </row>
    <row r="72" spans="7:17" x14ac:dyDescent="0.25">
      <c r="G72" s="219">
        <f t="shared" si="6"/>
        <v>60</v>
      </c>
      <c r="H72" s="220" t="str">
        <f t="shared" si="7"/>
        <v/>
      </c>
      <c r="I72" s="221" t="str">
        <f t="shared" si="8"/>
        <v/>
      </c>
      <c r="J72" s="221" t="str">
        <f t="shared" si="9"/>
        <v/>
      </c>
      <c r="K72" s="221" t="str">
        <f t="shared" ref="K72:K135" si="11">IF(H72&lt;=$C$13,IF(H72&lt;=$E$12,IF($C$11="Total",0,I$6*$C$7/$F$11),IF($C$11="Total",((I71*$C$7/$F$11)+$E$15/$E$13),I71*$C$7/$F$11)),"")</f>
        <v/>
      </c>
      <c r="L72" s="221" t="str">
        <f t="shared" si="10"/>
        <v/>
      </c>
      <c r="O72" s="221"/>
      <c r="Q72" s="222"/>
    </row>
    <row r="73" spans="7:17" x14ac:dyDescent="0.25">
      <c r="G73" s="219">
        <f t="shared" si="6"/>
        <v>61</v>
      </c>
      <c r="H73" s="220" t="str">
        <f t="shared" si="7"/>
        <v/>
      </c>
      <c r="I73" s="221" t="str">
        <f t="shared" si="8"/>
        <v/>
      </c>
      <c r="J73" s="221" t="str">
        <f t="shared" si="9"/>
        <v/>
      </c>
      <c r="K73" s="221" t="str">
        <f t="shared" si="11"/>
        <v/>
      </c>
      <c r="L73" s="221" t="str">
        <f t="shared" si="10"/>
        <v/>
      </c>
      <c r="O73" s="221"/>
      <c r="Q73" s="222"/>
    </row>
    <row r="74" spans="7:17" x14ac:dyDescent="0.25">
      <c r="G74" s="219">
        <f t="shared" si="6"/>
        <v>62</v>
      </c>
      <c r="H74" s="220" t="str">
        <f t="shared" si="7"/>
        <v/>
      </c>
      <c r="I74" s="221" t="str">
        <f t="shared" si="8"/>
        <v/>
      </c>
      <c r="J74" s="221" t="str">
        <f t="shared" si="9"/>
        <v/>
      </c>
      <c r="K74" s="221" t="str">
        <f t="shared" si="11"/>
        <v/>
      </c>
      <c r="L74" s="221" t="str">
        <f t="shared" si="10"/>
        <v/>
      </c>
      <c r="O74" s="221"/>
      <c r="Q74" s="222"/>
    </row>
    <row r="75" spans="7:17" x14ac:dyDescent="0.25">
      <c r="G75" s="219">
        <f t="shared" si="6"/>
        <v>63</v>
      </c>
      <c r="H75" s="220" t="str">
        <f t="shared" si="7"/>
        <v/>
      </c>
      <c r="I75" s="221" t="str">
        <f t="shared" si="8"/>
        <v/>
      </c>
      <c r="J75" s="221" t="str">
        <f t="shared" si="9"/>
        <v/>
      </c>
      <c r="K75" s="221" t="str">
        <f t="shared" si="11"/>
        <v/>
      </c>
      <c r="L75" s="221" t="str">
        <f t="shared" si="10"/>
        <v/>
      </c>
      <c r="O75" s="221"/>
      <c r="Q75" s="222"/>
    </row>
    <row r="76" spans="7:17" x14ac:dyDescent="0.25">
      <c r="G76" s="219">
        <f t="shared" si="6"/>
        <v>64</v>
      </c>
      <c r="H76" s="220" t="str">
        <f t="shared" si="7"/>
        <v/>
      </c>
      <c r="I76" s="221" t="str">
        <f t="shared" si="8"/>
        <v/>
      </c>
      <c r="J76" s="221" t="str">
        <f t="shared" si="9"/>
        <v/>
      </c>
      <c r="K76" s="221" t="str">
        <f t="shared" si="11"/>
        <v/>
      </c>
      <c r="L76" s="221" t="str">
        <f t="shared" si="10"/>
        <v/>
      </c>
      <c r="O76" s="221"/>
      <c r="Q76" s="222"/>
    </row>
    <row r="77" spans="7:17" x14ac:dyDescent="0.25">
      <c r="G77" s="219">
        <f t="shared" si="6"/>
        <v>65</v>
      </c>
      <c r="H77" s="220" t="str">
        <f t="shared" si="7"/>
        <v/>
      </c>
      <c r="I77" s="221" t="str">
        <f t="shared" si="8"/>
        <v/>
      </c>
      <c r="J77" s="221" t="str">
        <f t="shared" si="9"/>
        <v/>
      </c>
      <c r="K77" s="221" t="str">
        <f t="shared" si="11"/>
        <v/>
      </c>
      <c r="L77" s="221" t="str">
        <f t="shared" si="10"/>
        <v/>
      </c>
      <c r="O77" s="221"/>
      <c r="Q77" s="222"/>
    </row>
    <row r="78" spans="7:17" x14ac:dyDescent="0.25">
      <c r="G78" s="219">
        <f t="shared" si="6"/>
        <v>66</v>
      </c>
      <c r="H78" s="220" t="str">
        <f t="shared" si="7"/>
        <v/>
      </c>
      <c r="I78" s="221" t="str">
        <f t="shared" si="8"/>
        <v/>
      </c>
      <c r="J78" s="221" t="str">
        <f t="shared" si="9"/>
        <v/>
      </c>
      <c r="K78" s="221" t="str">
        <f t="shared" si="11"/>
        <v/>
      </c>
      <c r="L78" s="221" t="str">
        <f t="shared" si="10"/>
        <v/>
      </c>
      <c r="O78" s="221"/>
      <c r="Q78" s="222"/>
    </row>
    <row r="79" spans="7:17" x14ac:dyDescent="0.25">
      <c r="G79" s="219">
        <f t="shared" si="6"/>
        <v>67</v>
      </c>
      <c r="H79" s="220" t="str">
        <f t="shared" si="7"/>
        <v/>
      </c>
      <c r="I79" s="221" t="str">
        <f t="shared" si="8"/>
        <v/>
      </c>
      <c r="J79" s="221" t="str">
        <f t="shared" si="9"/>
        <v/>
      </c>
      <c r="K79" s="221" t="str">
        <f t="shared" si="11"/>
        <v/>
      </c>
      <c r="L79" s="221" t="str">
        <f t="shared" si="10"/>
        <v/>
      </c>
      <c r="O79" s="221"/>
      <c r="Q79" s="222"/>
    </row>
    <row r="80" spans="7:17" x14ac:dyDescent="0.25">
      <c r="G80" s="219">
        <f t="shared" si="6"/>
        <v>68</v>
      </c>
      <c r="H80" s="220" t="str">
        <f t="shared" si="7"/>
        <v/>
      </c>
      <c r="I80" s="221" t="str">
        <f t="shared" si="8"/>
        <v/>
      </c>
      <c r="J80" s="221" t="str">
        <f t="shared" si="9"/>
        <v/>
      </c>
      <c r="K80" s="221" t="str">
        <f t="shared" si="11"/>
        <v/>
      </c>
      <c r="L80" s="221" t="str">
        <f t="shared" si="10"/>
        <v/>
      </c>
      <c r="O80" s="221"/>
      <c r="Q80" s="222"/>
    </row>
    <row r="81" spans="7:17" x14ac:dyDescent="0.25">
      <c r="G81" s="219">
        <f t="shared" si="6"/>
        <v>69</v>
      </c>
      <c r="H81" s="220" t="str">
        <f t="shared" si="7"/>
        <v/>
      </c>
      <c r="I81" s="221" t="str">
        <f t="shared" si="8"/>
        <v/>
      </c>
      <c r="J81" s="221" t="str">
        <f t="shared" si="9"/>
        <v/>
      </c>
      <c r="K81" s="221" t="str">
        <f t="shared" si="11"/>
        <v/>
      </c>
      <c r="L81" s="221" t="str">
        <f t="shared" si="10"/>
        <v/>
      </c>
      <c r="O81" s="221"/>
      <c r="Q81" s="222"/>
    </row>
    <row r="82" spans="7:17" x14ac:dyDescent="0.25">
      <c r="G82" s="219">
        <f t="shared" si="6"/>
        <v>70</v>
      </c>
      <c r="H82" s="220" t="str">
        <f t="shared" si="7"/>
        <v/>
      </c>
      <c r="I82" s="221" t="str">
        <f t="shared" si="8"/>
        <v/>
      </c>
      <c r="J82" s="221" t="str">
        <f t="shared" si="9"/>
        <v/>
      </c>
      <c r="K82" s="221" t="str">
        <f t="shared" si="11"/>
        <v/>
      </c>
      <c r="L82" s="221" t="str">
        <f t="shared" si="10"/>
        <v/>
      </c>
      <c r="O82" s="221"/>
      <c r="Q82" s="222"/>
    </row>
    <row r="83" spans="7:17" x14ac:dyDescent="0.25">
      <c r="G83" s="219">
        <f t="shared" si="6"/>
        <v>71</v>
      </c>
      <c r="H83" s="220" t="str">
        <f t="shared" si="7"/>
        <v/>
      </c>
      <c r="I83" s="221" t="str">
        <f t="shared" si="8"/>
        <v/>
      </c>
      <c r="J83" s="221" t="str">
        <f t="shared" si="9"/>
        <v/>
      </c>
      <c r="K83" s="221" t="str">
        <f t="shared" si="11"/>
        <v/>
      </c>
      <c r="L83" s="221" t="str">
        <f t="shared" si="10"/>
        <v/>
      </c>
      <c r="O83" s="221"/>
      <c r="Q83" s="222"/>
    </row>
    <row r="84" spans="7:17" x14ac:dyDescent="0.25">
      <c r="G84" s="219">
        <f t="shared" si="6"/>
        <v>72</v>
      </c>
      <c r="H84" s="220" t="str">
        <f t="shared" si="7"/>
        <v/>
      </c>
      <c r="I84" s="221" t="str">
        <f t="shared" si="8"/>
        <v/>
      </c>
      <c r="J84" s="221" t="str">
        <f t="shared" si="9"/>
        <v/>
      </c>
      <c r="K84" s="221" t="str">
        <f t="shared" si="11"/>
        <v/>
      </c>
      <c r="L84" s="221" t="str">
        <f t="shared" si="10"/>
        <v/>
      </c>
      <c r="O84" s="221"/>
      <c r="Q84" s="222"/>
    </row>
    <row r="85" spans="7:17" x14ac:dyDescent="0.25">
      <c r="G85" s="219">
        <f t="shared" si="6"/>
        <v>73</v>
      </c>
      <c r="H85" s="220" t="str">
        <f t="shared" si="7"/>
        <v/>
      </c>
      <c r="I85" s="221" t="str">
        <f t="shared" si="8"/>
        <v/>
      </c>
      <c r="J85" s="221" t="str">
        <f t="shared" si="9"/>
        <v/>
      </c>
      <c r="K85" s="221" t="str">
        <f t="shared" si="11"/>
        <v/>
      </c>
      <c r="L85" s="221" t="str">
        <f t="shared" si="10"/>
        <v/>
      </c>
      <c r="O85" s="221"/>
      <c r="Q85" s="222"/>
    </row>
    <row r="86" spans="7:17" x14ac:dyDescent="0.25">
      <c r="G86" s="219">
        <f t="shared" si="6"/>
        <v>74</v>
      </c>
      <c r="H86" s="220" t="str">
        <f t="shared" si="7"/>
        <v/>
      </c>
      <c r="I86" s="221" t="str">
        <f t="shared" si="8"/>
        <v/>
      </c>
      <c r="J86" s="221" t="str">
        <f t="shared" si="9"/>
        <v/>
      </c>
      <c r="K86" s="221" t="str">
        <f t="shared" si="11"/>
        <v/>
      </c>
      <c r="L86" s="221" t="str">
        <f t="shared" si="10"/>
        <v/>
      </c>
      <c r="O86" s="221"/>
      <c r="Q86" s="222"/>
    </row>
    <row r="87" spans="7:17" x14ac:dyDescent="0.25">
      <c r="G87" s="219">
        <f t="shared" si="6"/>
        <v>75</v>
      </c>
      <c r="H87" s="220" t="str">
        <f t="shared" si="7"/>
        <v/>
      </c>
      <c r="I87" s="221" t="str">
        <f t="shared" si="8"/>
        <v/>
      </c>
      <c r="J87" s="221" t="str">
        <f t="shared" si="9"/>
        <v/>
      </c>
      <c r="K87" s="221" t="str">
        <f t="shared" si="11"/>
        <v/>
      </c>
      <c r="L87" s="221" t="str">
        <f t="shared" si="10"/>
        <v/>
      </c>
      <c r="O87" s="221"/>
      <c r="Q87" s="222"/>
    </row>
    <row r="88" spans="7:17" x14ac:dyDescent="0.25">
      <c r="G88" s="219">
        <f t="shared" si="6"/>
        <v>76</v>
      </c>
      <c r="H88" s="220" t="str">
        <f t="shared" si="7"/>
        <v/>
      </c>
      <c r="I88" s="221" t="str">
        <f t="shared" si="8"/>
        <v/>
      </c>
      <c r="J88" s="221" t="str">
        <f t="shared" si="9"/>
        <v/>
      </c>
      <c r="K88" s="221" t="str">
        <f t="shared" si="11"/>
        <v/>
      </c>
      <c r="L88" s="221" t="str">
        <f t="shared" si="10"/>
        <v/>
      </c>
      <c r="O88" s="221"/>
      <c r="Q88" s="222"/>
    </row>
    <row r="89" spans="7:17" x14ac:dyDescent="0.25">
      <c r="G89" s="219">
        <f t="shared" si="6"/>
        <v>77</v>
      </c>
      <c r="H89" s="220" t="str">
        <f t="shared" si="7"/>
        <v/>
      </c>
      <c r="I89" s="221" t="str">
        <f t="shared" si="8"/>
        <v/>
      </c>
      <c r="J89" s="221" t="str">
        <f t="shared" si="9"/>
        <v/>
      </c>
      <c r="K89" s="221" t="str">
        <f t="shared" si="11"/>
        <v/>
      </c>
      <c r="L89" s="221" t="str">
        <f t="shared" si="10"/>
        <v/>
      </c>
      <c r="O89" s="221"/>
      <c r="Q89" s="222"/>
    </row>
    <row r="90" spans="7:17" x14ac:dyDescent="0.25">
      <c r="G90" s="219">
        <f t="shared" si="6"/>
        <v>78</v>
      </c>
      <c r="H90" s="220" t="str">
        <f t="shared" si="7"/>
        <v/>
      </c>
      <c r="I90" s="221" t="str">
        <f t="shared" si="8"/>
        <v/>
      </c>
      <c r="J90" s="221" t="str">
        <f t="shared" si="9"/>
        <v/>
      </c>
      <c r="K90" s="221" t="str">
        <f t="shared" si="11"/>
        <v/>
      </c>
      <c r="L90" s="221" t="str">
        <f t="shared" si="10"/>
        <v/>
      </c>
      <c r="O90" s="221"/>
      <c r="Q90" s="222"/>
    </row>
    <row r="91" spans="7:17" x14ac:dyDescent="0.25">
      <c r="G91" s="219">
        <f t="shared" si="6"/>
        <v>79</v>
      </c>
      <c r="H91" s="220" t="str">
        <f t="shared" si="7"/>
        <v/>
      </c>
      <c r="I91" s="221" t="str">
        <f t="shared" si="8"/>
        <v/>
      </c>
      <c r="J91" s="221" t="str">
        <f t="shared" si="9"/>
        <v/>
      </c>
      <c r="K91" s="221" t="str">
        <f t="shared" si="11"/>
        <v/>
      </c>
      <c r="L91" s="221" t="str">
        <f t="shared" si="10"/>
        <v/>
      </c>
      <c r="O91" s="221"/>
      <c r="Q91" s="222"/>
    </row>
    <row r="92" spans="7:17" x14ac:dyDescent="0.25">
      <c r="G92" s="219">
        <f t="shared" si="6"/>
        <v>80</v>
      </c>
      <c r="H92" s="220" t="str">
        <f t="shared" si="7"/>
        <v/>
      </c>
      <c r="I92" s="221" t="str">
        <f t="shared" si="8"/>
        <v/>
      </c>
      <c r="J92" s="221" t="str">
        <f t="shared" si="9"/>
        <v/>
      </c>
      <c r="K92" s="221" t="str">
        <f t="shared" si="11"/>
        <v/>
      </c>
      <c r="L92" s="221" t="str">
        <f t="shared" si="10"/>
        <v/>
      </c>
      <c r="O92" s="221"/>
      <c r="Q92" s="222"/>
    </row>
    <row r="93" spans="7:17" x14ac:dyDescent="0.25">
      <c r="G93" s="219">
        <f t="shared" si="6"/>
        <v>81</v>
      </c>
      <c r="H93" s="220" t="str">
        <f t="shared" si="7"/>
        <v/>
      </c>
      <c r="I93" s="221" t="str">
        <f t="shared" si="8"/>
        <v/>
      </c>
      <c r="J93" s="221" t="str">
        <f t="shared" si="9"/>
        <v/>
      </c>
      <c r="K93" s="221" t="str">
        <f t="shared" si="11"/>
        <v/>
      </c>
      <c r="L93" s="221" t="str">
        <f t="shared" si="10"/>
        <v/>
      </c>
      <c r="O93" s="221"/>
      <c r="Q93" s="222"/>
    </row>
    <row r="94" spans="7:17" x14ac:dyDescent="0.25">
      <c r="G94" s="219">
        <f t="shared" si="6"/>
        <v>82</v>
      </c>
      <c r="H94" s="220" t="str">
        <f t="shared" si="7"/>
        <v/>
      </c>
      <c r="I94" s="221" t="str">
        <f t="shared" si="8"/>
        <v/>
      </c>
      <c r="J94" s="221" t="str">
        <f t="shared" si="9"/>
        <v/>
      </c>
      <c r="K94" s="221" t="str">
        <f t="shared" si="11"/>
        <v/>
      </c>
      <c r="L94" s="221" t="str">
        <f t="shared" si="10"/>
        <v/>
      </c>
      <c r="O94" s="221"/>
      <c r="Q94" s="222"/>
    </row>
    <row r="95" spans="7:17" x14ac:dyDescent="0.25">
      <c r="G95" s="219">
        <f t="shared" si="6"/>
        <v>83</v>
      </c>
      <c r="H95" s="220" t="str">
        <f t="shared" si="7"/>
        <v/>
      </c>
      <c r="I95" s="221" t="str">
        <f t="shared" si="8"/>
        <v/>
      </c>
      <c r="J95" s="221" t="str">
        <f t="shared" si="9"/>
        <v/>
      </c>
      <c r="K95" s="221" t="str">
        <f t="shared" si="11"/>
        <v/>
      </c>
      <c r="L95" s="221" t="str">
        <f t="shared" si="10"/>
        <v/>
      </c>
      <c r="O95" s="221"/>
      <c r="Q95" s="222"/>
    </row>
    <row r="96" spans="7:17" x14ac:dyDescent="0.25">
      <c r="G96" s="219">
        <f t="shared" si="6"/>
        <v>84</v>
      </c>
      <c r="H96" s="220" t="str">
        <f t="shared" si="7"/>
        <v/>
      </c>
      <c r="I96" s="221" t="str">
        <f t="shared" si="8"/>
        <v/>
      </c>
      <c r="J96" s="221" t="str">
        <f t="shared" si="9"/>
        <v/>
      </c>
      <c r="K96" s="221" t="str">
        <f t="shared" si="11"/>
        <v/>
      </c>
      <c r="L96" s="221" t="str">
        <f t="shared" si="10"/>
        <v/>
      </c>
      <c r="O96" s="221"/>
      <c r="Q96" s="222"/>
    </row>
    <row r="97" spans="7:17" x14ac:dyDescent="0.25">
      <c r="G97" s="219">
        <f t="shared" si="6"/>
        <v>85</v>
      </c>
      <c r="H97" s="220" t="str">
        <f t="shared" si="7"/>
        <v/>
      </c>
      <c r="I97" s="221" t="str">
        <f t="shared" si="8"/>
        <v/>
      </c>
      <c r="J97" s="221" t="str">
        <f t="shared" si="9"/>
        <v/>
      </c>
      <c r="K97" s="221" t="str">
        <f t="shared" si="11"/>
        <v/>
      </c>
      <c r="L97" s="221" t="str">
        <f t="shared" si="10"/>
        <v/>
      </c>
      <c r="O97" s="221"/>
      <c r="Q97" s="222"/>
    </row>
    <row r="98" spans="7:17" x14ac:dyDescent="0.25">
      <c r="G98" s="219">
        <f t="shared" si="6"/>
        <v>86</v>
      </c>
      <c r="H98" s="220" t="str">
        <f t="shared" si="7"/>
        <v/>
      </c>
      <c r="I98" s="221" t="str">
        <f t="shared" si="8"/>
        <v/>
      </c>
      <c r="J98" s="221" t="str">
        <f t="shared" si="9"/>
        <v/>
      </c>
      <c r="K98" s="221" t="str">
        <f t="shared" si="11"/>
        <v/>
      </c>
      <c r="L98" s="221" t="str">
        <f t="shared" si="10"/>
        <v/>
      </c>
      <c r="O98" s="221"/>
      <c r="Q98" s="222"/>
    </row>
    <row r="99" spans="7:17" x14ac:dyDescent="0.25">
      <c r="G99" s="219">
        <f t="shared" si="6"/>
        <v>87</v>
      </c>
      <c r="H99" s="220" t="str">
        <f t="shared" si="7"/>
        <v/>
      </c>
      <c r="I99" s="221" t="str">
        <f t="shared" si="8"/>
        <v/>
      </c>
      <c r="J99" s="221" t="str">
        <f t="shared" si="9"/>
        <v/>
      </c>
      <c r="K99" s="221" t="str">
        <f t="shared" si="11"/>
        <v/>
      </c>
      <c r="L99" s="221" t="str">
        <f t="shared" si="10"/>
        <v/>
      </c>
      <c r="O99" s="221"/>
      <c r="Q99" s="222"/>
    </row>
    <row r="100" spans="7:17" x14ac:dyDescent="0.25">
      <c r="G100" s="219">
        <f t="shared" si="6"/>
        <v>88</v>
      </c>
      <c r="H100" s="220" t="str">
        <f t="shared" si="7"/>
        <v/>
      </c>
      <c r="I100" s="221" t="str">
        <f t="shared" si="8"/>
        <v/>
      </c>
      <c r="J100" s="221" t="str">
        <f t="shared" si="9"/>
        <v/>
      </c>
      <c r="K100" s="221" t="str">
        <f t="shared" si="11"/>
        <v/>
      </c>
      <c r="L100" s="221" t="str">
        <f t="shared" si="10"/>
        <v/>
      </c>
      <c r="O100" s="221"/>
      <c r="Q100" s="222"/>
    </row>
    <row r="101" spans="7:17" x14ac:dyDescent="0.25">
      <c r="G101" s="219">
        <f t="shared" si="6"/>
        <v>89</v>
      </c>
      <c r="H101" s="220" t="str">
        <f t="shared" si="7"/>
        <v/>
      </c>
      <c r="I101" s="221" t="str">
        <f t="shared" si="8"/>
        <v/>
      </c>
      <c r="J101" s="221" t="str">
        <f t="shared" si="9"/>
        <v/>
      </c>
      <c r="K101" s="221" t="str">
        <f t="shared" si="11"/>
        <v/>
      </c>
      <c r="L101" s="221" t="str">
        <f t="shared" si="10"/>
        <v/>
      </c>
      <c r="O101" s="221"/>
      <c r="Q101" s="222"/>
    </row>
    <row r="102" spans="7:17" x14ac:dyDescent="0.25">
      <c r="G102" s="219">
        <f t="shared" si="6"/>
        <v>90</v>
      </c>
      <c r="H102" s="220" t="str">
        <f t="shared" si="7"/>
        <v/>
      </c>
      <c r="I102" s="221" t="str">
        <f t="shared" si="8"/>
        <v/>
      </c>
      <c r="J102" s="221" t="str">
        <f t="shared" si="9"/>
        <v/>
      </c>
      <c r="K102" s="221" t="str">
        <f t="shared" si="11"/>
        <v/>
      </c>
      <c r="L102" s="221" t="str">
        <f t="shared" si="10"/>
        <v/>
      </c>
      <c r="O102" s="221"/>
      <c r="Q102" s="222"/>
    </row>
    <row r="103" spans="7:17" x14ac:dyDescent="0.25">
      <c r="G103" s="219">
        <f t="shared" si="6"/>
        <v>91</v>
      </c>
      <c r="H103" s="220" t="str">
        <f t="shared" si="7"/>
        <v/>
      </c>
      <c r="I103" s="221" t="str">
        <f t="shared" si="8"/>
        <v/>
      </c>
      <c r="J103" s="221" t="str">
        <f t="shared" si="9"/>
        <v/>
      </c>
      <c r="K103" s="221" t="str">
        <f t="shared" si="11"/>
        <v/>
      </c>
      <c r="L103" s="221" t="str">
        <f t="shared" si="10"/>
        <v/>
      </c>
      <c r="O103" s="221"/>
      <c r="Q103" s="222"/>
    </row>
    <row r="104" spans="7:17" x14ac:dyDescent="0.25">
      <c r="G104" s="219">
        <f t="shared" si="6"/>
        <v>92</v>
      </c>
      <c r="H104" s="220" t="str">
        <f t="shared" si="7"/>
        <v/>
      </c>
      <c r="I104" s="221" t="str">
        <f t="shared" si="8"/>
        <v/>
      </c>
      <c r="J104" s="221" t="str">
        <f t="shared" si="9"/>
        <v/>
      </c>
      <c r="K104" s="221" t="str">
        <f t="shared" si="11"/>
        <v/>
      </c>
      <c r="L104" s="221" t="str">
        <f t="shared" si="10"/>
        <v/>
      </c>
      <c r="O104" s="221"/>
      <c r="Q104" s="222"/>
    </row>
    <row r="105" spans="7:17" x14ac:dyDescent="0.25">
      <c r="G105" s="219">
        <f t="shared" si="6"/>
        <v>93</v>
      </c>
      <c r="H105" s="220" t="str">
        <f t="shared" si="7"/>
        <v/>
      </c>
      <c r="I105" s="221" t="str">
        <f t="shared" si="8"/>
        <v/>
      </c>
      <c r="J105" s="221" t="str">
        <f t="shared" si="9"/>
        <v/>
      </c>
      <c r="K105" s="221" t="str">
        <f t="shared" si="11"/>
        <v/>
      </c>
      <c r="L105" s="221" t="str">
        <f t="shared" si="10"/>
        <v/>
      </c>
      <c r="O105" s="221"/>
      <c r="Q105" s="222"/>
    </row>
    <row r="106" spans="7:17" x14ac:dyDescent="0.25">
      <c r="G106" s="219">
        <f t="shared" si="6"/>
        <v>94</v>
      </c>
      <c r="H106" s="220" t="str">
        <f t="shared" si="7"/>
        <v/>
      </c>
      <c r="I106" s="221" t="str">
        <f t="shared" si="8"/>
        <v/>
      </c>
      <c r="J106" s="221" t="str">
        <f t="shared" si="9"/>
        <v/>
      </c>
      <c r="K106" s="221" t="str">
        <f t="shared" si="11"/>
        <v/>
      </c>
      <c r="L106" s="221" t="str">
        <f t="shared" si="10"/>
        <v/>
      </c>
      <c r="O106" s="221"/>
      <c r="Q106" s="222"/>
    </row>
    <row r="107" spans="7:17" x14ac:dyDescent="0.25">
      <c r="G107" s="219">
        <f t="shared" si="6"/>
        <v>95</v>
      </c>
      <c r="H107" s="220" t="str">
        <f t="shared" si="7"/>
        <v/>
      </c>
      <c r="I107" s="221" t="str">
        <f t="shared" si="8"/>
        <v/>
      </c>
      <c r="J107" s="221" t="str">
        <f t="shared" si="9"/>
        <v/>
      </c>
      <c r="K107" s="221" t="str">
        <f t="shared" si="11"/>
        <v/>
      </c>
      <c r="L107" s="221" t="str">
        <f t="shared" si="10"/>
        <v/>
      </c>
      <c r="O107" s="221"/>
      <c r="Q107" s="222"/>
    </row>
    <row r="108" spans="7:17" x14ac:dyDescent="0.25">
      <c r="G108" s="219">
        <f t="shared" si="6"/>
        <v>96</v>
      </c>
      <c r="H108" s="220" t="str">
        <f t="shared" si="7"/>
        <v/>
      </c>
      <c r="I108" s="221" t="str">
        <f t="shared" si="8"/>
        <v/>
      </c>
      <c r="J108" s="221" t="str">
        <f t="shared" si="9"/>
        <v/>
      </c>
      <c r="K108" s="221" t="str">
        <f t="shared" si="11"/>
        <v/>
      </c>
      <c r="L108" s="221" t="str">
        <f t="shared" si="10"/>
        <v/>
      </c>
      <c r="O108" s="221"/>
      <c r="Q108" s="222"/>
    </row>
    <row r="109" spans="7:17" x14ac:dyDescent="0.25">
      <c r="G109" s="219">
        <f t="shared" si="6"/>
        <v>97</v>
      </c>
      <c r="H109" s="220" t="str">
        <f t="shared" si="7"/>
        <v/>
      </c>
      <c r="I109" s="221" t="str">
        <f t="shared" si="8"/>
        <v/>
      </c>
      <c r="J109" s="221" t="str">
        <f t="shared" si="9"/>
        <v/>
      </c>
      <c r="K109" s="221" t="str">
        <f t="shared" si="11"/>
        <v/>
      </c>
      <c r="L109" s="221" t="str">
        <f t="shared" si="10"/>
        <v/>
      </c>
      <c r="O109" s="221"/>
      <c r="Q109" s="222"/>
    </row>
    <row r="110" spans="7:17" x14ac:dyDescent="0.25">
      <c r="G110" s="219">
        <f t="shared" si="6"/>
        <v>98</v>
      </c>
      <c r="H110" s="220" t="str">
        <f t="shared" si="7"/>
        <v/>
      </c>
      <c r="I110" s="221" t="str">
        <f t="shared" si="8"/>
        <v/>
      </c>
      <c r="J110" s="221" t="str">
        <f t="shared" si="9"/>
        <v/>
      </c>
      <c r="K110" s="221" t="str">
        <f t="shared" si="11"/>
        <v/>
      </c>
      <c r="L110" s="221" t="str">
        <f t="shared" si="10"/>
        <v/>
      </c>
      <c r="O110" s="221"/>
      <c r="Q110" s="222"/>
    </row>
    <row r="111" spans="7:17" x14ac:dyDescent="0.25">
      <c r="G111" s="219">
        <f t="shared" si="6"/>
        <v>99</v>
      </c>
      <c r="H111" s="220" t="str">
        <f t="shared" si="7"/>
        <v/>
      </c>
      <c r="I111" s="221" t="str">
        <f t="shared" si="8"/>
        <v/>
      </c>
      <c r="J111" s="221" t="str">
        <f t="shared" si="9"/>
        <v/>
      </c>
      <c r="K111" s="221" t="str">
        <f t="shared" si="11"/>
        <v/>
      </c>
      <c r="L111" s="221" t="str">
        <f t="shared" si="10"/>
        <v/>
      </c>
      <c r="O111" s="221"/>
      <c r="Q111" s="222"/>
    </row>
    <row r="112" spans="7:17" x14ac:dyDescent="0.25">
      <c r="G112" s="219">
        <f t="shared" si="6"/>
        <v>100</v>
      </c>
      <c r="H112" s="220" t="str">
        <f t="shared" si="7"/>
        <v/>
      </c>
      <c r="I112" s="221" t="str">
        <f t="shared" si="8"/>
        <v/>
      </c>
      <c r="J112" s="221" t="str">
        <f t="shared" si="9"/>
        <v/>
      </c>
      <c r="K112" s="221" t="str">
        <f t="shared" si="11"/>
        <v/>
      </c>
      <c r="L112" s="221" t="str">
        <f t="shared" si="10"/>
        <v/>
      </c>
      <c r="O112" s="221"/>
      <c r="Q112" s="222"/>
    </row>
    <row r="113" spans="7:17" x14ac:dyDescent="0.25">
      <c r="G113" s="219">
        <f t="shared" si="6"/>
        <v>101</v>
      </c>
      <c r="H113" s="220" t="str">
        <f t="shared" si="7"/>
        <v/>
      </c>
      <c r="I113" s="221" t="str">
        <f t="shared" si="8"/>
        <v/>
      </c>
      <c r="J113" s="221" t="str">
        <f t="shared" si="9"/>
        <v/>
      </c>
      <c r="K113" s="221" t="str">
        <f t="shared" si="11"/>
        <v/>
      </c>
      <c r="L113" s="221" t="str">
        <f t="shared" si="10"/>
        <v/>
      </c>
      <c r="O113" s="221"/>
      <c r="Q113" s="222"/>
    </row>
    <row r="114" spans="7:17" x14ac:dyDescent="0.25">
      <c r="G114" s="219">
        <f t="shared" si="6"/>
        <v>102</v>
      </c>
      <c r="H114" s="220" t="str">
        <f t="shared" si="7"/>
        <v/>
      </c>
      <c r="I114" s="221" t="str">
        <f t="shared" si="8"/>
        <v/>
      </c>
      <c r="J114" s="221" t="str">
        <f t="shared" si="9"/>
        <v/>
      </c>
      <c r="K114" s="221" t="str">
        <f t="shared" si="11"/>
        <v/>
      </c>
      <c r="L114" s="221" t="str">
        <f t="shared" si="10"/>
        <v/>
      </c>
      <c r="O114" s="221"/>
      <c r="Q114" s="222"/>
    </row>
    <row r="115" spans="7:17" x14ac:dyDescent="0.25">
      <c r="G115" s="219">
        <f t="shared" si="6"/>
        <v>103</v>
      </c>
      <c r="H115" s="220" t="str">
        <f t="shared" si="7"/>
        <v/>
      </c>
      <c r="I115" s="221" t="str">
        <f t="shared" si="8"/>
        <v/>
      </c>
      <c r="J115" s="221" t="str">
        <f t="shared" si="9"/>
        <v/>
      </c>
      <c r="K115" s="221" t="str">
        <f t="shared" si="11"/>
        <v/>
      </c>
      <c r="L115" s="221" t="str">
        <f t="shared" si="10"/>
        <v/>
      </c>
      <c r="O115" s="221"/>
      <c r="Q115" s="222"/>
    </row>
    <row r="116" spans="7:17" x14ac:dyDescent="0.25">
      <c r="G116" s="219">
        <f t="shared" si="6"/>
        <v>104</v>
      </c>
      <c r="H116" s="220" t="str">
        <f t="shared" si="7"/>
        <v/>
      </c>
      <c r="I116" s="221" t="str">
        <f t="shared" si="8"/>
        <v/>
      </c>
      <c r="J116" s="221" t="str">
        <f t="shared" si="9"/>
        <v/>
      </c>
      <c r="K116" s="221" t="str">
        <f t="shared" si="11"/>
        <v/>
      </c>
      <c r="L116" s="221" t="str">
        <f t="shared" si="10"/>
        <v/>
      </c>
      <c r="O116" s="221"/>
      <c r="Q116" s="222"/>
    </row>
    <row r="117" spans="7:17" x14ac:dyDescent="0.25">
      <c r="G117" s="219">
        <f t="shared" si="6"/>
        <v>105</v>
      </c>
      <c r="H117" s="220" t="str">
        <f t="shared" si="7"/>
        <v/>
      </c>
      <c r="I117" s="221" t="str">
        <f t="shared" si="8"/>
        <v/>
      </c>
      <c r="J117" s="221" t="str">
        <f t="shared" si="9"/>
        <v/>
      </c>
      <c r="K117" s="221" t="str">
        <f t="shared" si="11"/>
        <v/>
      </c>
      <c r="L117" s="221" t="str">
        <f t="shared" si="10"/>
        <v/>
      </c>
      <c r="O117" s="221"/>
      <c r="Q117" s="222"/>
    </row>
    <row r="118" spans="7:17" x14ac:dyDescent="0.25">
      <c r="G118" s="219">
        <f t="shared" si="6"/>
        <v>106</v>
      </c>
      <c r="H118" s="220" t="str">
        <f t="shared" si="7"/>
        <v/>
      </c>
      <c r="I118" s="221" t="str">
        <f t="shared" si="8"/>
        <v/>
      </c>
      <c r="J118" s="221" t="str">
        <f t="shared" si="9"/>
        <v/>
      </c>
      <c r="K118" s="221" t="str">
        <f t="shared" si="11"/>
        <v/>
      </c>
      <c r="L118" s="221" t="str">
        <f t="shared" si="10"/>
        <v/>
      </c>
      <c r="O118" s="221"/>
      <c r="Q118" s="222"/>
    </row>
    <row r="119" spans="7:17" x14ac:dyDescent="0.25">
      <c r="G119" s="219">
        <f t="shared" si="6"/>
        <v>107</v>
      </c>
      <c r="H119" s="220" t="str">
        <f t="shared" si="7"/>
        <v/>
      </c>
      <c r="I119" s="221" t="str">
        <f t="shared" si="8"/>
        <v/>
      </c>
      <c r="J119" s="221" t="str">
        <f t="shared" si="9"/>
        <v/>
      </c>
      <c r="K119" s="221" t="str">
        <f t="shared" si="11"/>
        <v/>
      </c>
      <c r="L119" s="221" t="str">
        <f t="shared" si="10"/>
        <v/>
      </c>
      <c r="O119" s="221"/>
      <c r="Q119" s="222"/>
    </row>
    <row r="120" spans="7:17" x14ac:dyDescent="0.25">
      <c r="G120" s="219">
        <f t="shared" si="6"/>
        <v>108</v>
      </c>
      <c r="H120" s="220" t="str">
        <f t="shared" si="7"/>
        <v/>
      </c>
      <c r="I120" s="221" t="str">
        <f t="shared" si="8"/>
        <v/>
      </c>
      <c r="J120" s="221" t="str">
        <f t="shared" si="9"/>
        <v/>
      </c>
      <c r="K120" s="221" t="str">
        <f t="shared" si="11"/>
        <v/>
      </c>
      <c r="L120" s="221" t="str">
        <f t="shared" si="10"/>
        <v/>
      </c>
      <c r="O120" s="221"/>
      <c r="Q120" s="222"/>
    </row>
    <row r="121" spans="7:17" x14ac:dyDescent="0.25">
      <c r="G121" s="219">
        <f t="shared" si="6"/>
        <v>109</v>
      </c>
      <c r="H121" s="220" t="str">
        <f t="shared" si="7"/>
        <v/>
      </c>
      <c r="I121" s="221" t="str">
        <f t="shared" si="8"/>
        <v/>
      </c>
      <c r="J121" s="221" t="str">
        <f t="shared" si="9"/>
        <v/>
      </c>
      <c r="K121" s="221" t="str">
        <f t="shared" si="11"/>
        <v/>
      </c>
      <c r="L121" s="221" t="str">
        <f t="shared" si="10"/>
        <v/>
      </c>
      <c r="O121" s="221"/>
      <c r="Q121" s="222"/>
    </row>
    <row r="122" spans="7:17" x14ac:dyDescent="0.25">
      <c r="G122" s="219">
        <f t="shared" si="6"/>
        <v>110</v>
      </c>
      <c r="H122" s="220" t="str">
        <f t="shared" si="7"/>
        <v/>
      </c>
      <c r="I122" s="221" t="str">
        <f t="shared" si="8"/>
        <v/>
      </c>
      <c r="J122" s="221" t="str">
        <f t="shared" si="9"/>
        <v/>
      </c>
      <c r="K122" s="221" t="str">
        <f t="shared" si="11"/>
        <v/>
      </c>
      <c r="L122" s="221" t="str">
        <f t="shared" si="10"/>
        <v/>
      </c>
      <c r="O122" s="221"/>
      <c r="Q122" s="222"/>
    </row>
    <row r="123" spans="7:17" x14ac:dyDescent="0.25">
      <c r="G123" s="219">
        <f t="shared" si="6"/>
        <v>111</v>
      </c>
      <c r="H123" s="220" t="str">
        <f t="shared" si="7"/>
        <v/>
      </c>
      <c r="I123" s="221" t="str">
        <f t="shared" si="8"/>
        <v/>
      </c>
      <c r="J123" s="221" t="str">
        <f t="shared" si="9"/>
        <v/>
      </c>
      <c r="K123" s="221" t="str">
        <f t="shared" si="11"/>
        <v/>
      </c>
      <c r="L123" s="221" t="str">
        <f t="shared" si="10"/>
        <v/>
      </c>
      <c r="O123" s="221"/>
      <c r="Q123" s="222"/>
    </row>
    <row r="124" spans="7:17" x14ac:dyDescent="0.25">
      <c r="G124" s="219">
        <f t="shared" si="6"/>
        <v>112</v>
      </c>
      <c r="H124" s="220" t="str">
        <f t="shared" si="7"/>
        <v/>
      </c>
      <c r="I124" s="221" t="str">
        <f t="shared" si="8"/>
        <v/>
      </c>
      <c r="J124" s="221" t="str">
        <f t="shared" si="9"/>
        <v/>
      </c>
      <c r="K124" s="221" t="str">
        <f t="shared" si="11"/>
        <v/>
      </c>
      <c r="L124" s="221" t="str">
        <f t="shared" si="10"/>
        <v/>
      </c>
      <c r="O124" s="221"/>
      <c r="Q124" s="222"/>
    </row>
    <row r="125" spans="7:17" x14ac:dyDescent="0.25">
      <c r="G125" s="219">
        <f t="shared" si="6"/>
        <v>113</v>
      </c>
      <c r="H125" s="220" t="str">
        <f t="shared" si="7"/>
        <v/>
      </c>
      <c r="I125" s="221" t="str">
        <f t="shared" si="8"/>
        <v/>
      </c>
      <c r="J125" s="221" t="str">
        <f t="shared" si="9"/>
        <v/>
      </c>
      <c r="K125" s="221" t="str">
        <f t="shared" si="11"/>
        <v/>
      </c>
      <c r="L125" s="221" t="str">
        <f t="shared" si="10"/>
        <v/>
      </c>
      <c r="O125" s="221"/>
      <c r="Q125" s="222"/>
    </row>
    <row r="126" spans="7:17" x14ac:dyDescent="0.25">
      <c r="G126" s="219">
        <f t="shared" si="6"/>
        <v>114</v>
      </c>
      <c r="H126" s="220" t="str">
        <f t="shared" si="7"/>
        <v/>
      </c>
      <c r="I126" s="221" t="str">
        <f t="shared" si="8"/>
        <v/>
      </c>
      <c r="J126" s="221" t="str">
        <f t="shared" si="9"/>
        <v/>
      </c>
      <c r="K126" s="221" t="str">
        <f t="shared" si="11"/>
        <v/>
      </c>
      <c r="L126" s="221" t="str">
        <f t="shared" si="10"/>
        <v/>
      </c>
      <c r="O126" s="221"/>
      <c r="Q126" s="222"/>
    </row>
    <row r="127" spans="7:17" x14ac:dyDescent="0.25">
      <c r="G127" s="219">
        <f t="shared" si="6"/>
        <v>115</v>
      </c>
      <c r="H127" s="220" t="str">
        <f t="shared" si="7"/>
        <v/>
      </c>
      <c r="I127" s="221" t="str">
        <f t="shared" si="8"/>
        <v/>
      </c>
      <c r="J127" s="221" t="str">
        <f t="shared" si="9"/>
        <v/>
      </c>
      <c r="K127" s="221" t="str">
        <f t="shared" si="11"/>
        <v/>
      </c>
      <c r="L127" s="221" t="str">
        <f t="shared" si="10"/>
        <v/>
      </c>
      <c r="O127" s="221"/>
      <c r="Q127" s="222"/>
    </row>
    <row r="128" spans="7:17" x14ac:dyDescent="0.25">
      <c r="G128" s="219">
        <f t="shared" si="6"/>
        <v>116</v>
      </c>
      <c r="H128" s="220" t="str">
        <f t="shared" si="7"/>
        <v/>
      </c>
      <c r="I128" s="221" t="str">
        <f t="shared" si="8"/>
        <v/>
      </c>
      <c r="J128" s="221" t="str">
        <f t="shared" si="9"/>
        <v/>
      </c>
      <c r="K128" s="221" t="str">
        <f t="shared" si="11"/>
        <v/>
      </c>
      <c r="L128" s="221" t="str">
        <f t="shared" si="10"/>
        <v/>
      </c>
      <c r="O128" s="221"/>
      <c r="Q128" s="222"/>
    </row>
    <row r="129" spans="7:17" x14ac:dyDescent="0.25">
      <c r="G129" s="219">
        <f t="shared" si="6"/>
        <v>117</v>
      </c>
      <c r="H129" s="220" t="str">
        <f t="shared" si="7"/>
        <v/>
      </c>
      <c r="I129" s="221" t="str">
        <f t="shared" si="8"/>
        <v/>
      </c>
      <c r="J129" s="221" t="str">
        <f t="shared" si="9"/>
        <v/>
      </c>
      <c r="K129" s="221" t="str">
        <f t="shared" si="11"/>
        <v/>
      </c>
      <c r="L129" s="221" t="str">
        <f t="shared" si="10"/>
        <v/>
      </c>
      <c r="O129" s="221"/>
      <c r="Q129" s="222"/>
    </row>
    <row r="130" spans="7:17" x14ac:dyDescent="0.25">
      <c r="G130" s="219">
        <f t="shared" si="6"/>
        <v>118</v>
      </c>
      <c r="H130" s="220" t="str">
        <f t="shared" si="7"/>
        <v/>
      </c>
      <c r="I130" s="221" t="str">
        <f t="shared" si="8"/>
        <v/>
      </c>
      <c r="J130" s="221" t="str">
        <f t="shared" si="9"/>
        <v/>
      </c>
      <c r="K130" s="221" t="str">
        <f t="shared" si="11"/>
        <v/>
      </c>
      <c r="L130" s="221" t="str">
        <f t="shared" si="10"/>
        <v/>
      </c>
      <c r="O130" s="221"/>
      <c r="Q130" s="222"/>
    </row>
    <row r="131" spans="7:17" x14ac:dyDescent="0.25">
      <c r="G131" s="219">
        <f t="shared" si="6"/>
        <v>119</v>
      </c>
      <c r="H131" s="220" t="str">
        <f t="shared" si="7"/>
        <v/>
      </c>
      <c r="I131" s="221" t="str">
        <f t="shared" si="8"/>
        <v/>
      </c>
      <c r="J131" s="221" t="str">
        <f t="shared" si="9"/>
        <v/>
      </c>
      <c r="K131" s="221" t="str">
        <f t="shared" si="11"/>
        <v/>
      </c>
      <c r="L131" s="221" t="str">
        <f t="shared" si="10"/>
        <v/>
      </c>
      <c r="O131" s="221"/>
      <c r="Q131" s="222"/>
    </row>
    <row r="132" spans="7:17" x14ac:dyDescent="0.25">
      <c r="G132" s="219">
        <f t="shared" si="6"/>
        <v>120</v>
      </c>
      <c r="H132" s="220" t="str">
        <f t="shared" si="7"/>
        <v/>
      </c>
      <c r="I132" s="221" t="str">
        <f t="shared" si="8"/>
        <v/>
      </c>
      <c r="J132" s="221" t="str">
        <f t="shared" si="9"/>
        <v/>
      </c>
      <c r="K132" s="221" t="str">
        <f t="shared" si="11"/>
        <v/>
      </c>
      <c r="L132" s="221" t="str">
        <f t="shared" si="10"/>
        <v/>
      </c>
      <c r="O132" s="221"/>
      <c r="Q132" s="222"/>
    </row>
    <row r="133" spans="7:17" x14ac:dyDescent="0.25">
      <c r="G133" s="219">
        <f t="shared" si="6"/>
        <v>121</v>
      </c>
      <c r="H133" s="220" t="str">
        <f t="shared" si="7"/>
        <v/>
      </c>
      <c r="I133" s="221" t="str">
        <f t="shared" si="8"/>
        <v/>
      </c>
      <c r="J133" s="221" t="str">
        <f t="shared" si="9"/>
        <v/>
      </c>
      <c r="K133" s="221" t="str">
        <f t="shared" si="11"/>
        <v/>
      </c>
      <c r="L133" s="221" t="str">
        <f t="shared" si="10"/>
        <v/>
      </c>
      <c r="O133" s="221"/>
      <c r="Q133" s="222"/>
    </row>
    <row r="134" spans="7:17" x14ac:dyDescent="0.25">
      <c r="G134" s="219">
        <f t="shared" si="6"/>
        <v>122</v>
      </c>
      <c r="H134" s="220" t="str">
        <f t="shared" si="7"/>
        <v/>
      </c>
      <c r="I134" s="221" t="str">
        <f t="shared" si="8"/>
        <v/>
      </c>
      <c r="J134" s="221" t="str">
        <f t="shared" si="9"/>
        <v/>
      </c>
      <c r="K134" s="221" t="str">
        <f t="shared" si="11"/>
        <v/>
      </c>
      <c r="L134" s="221" t="str">
        <f t="shared" si="10"/>
        <v/>
      </c>
      <c r="O134" s="221"/>
      <c r="Q134" s="222"/>
    </row>
    <row r="135" spans="7:17" x14ac:dyDescent="0.25">
      <c r="G135" s="219">
        <f t="shared" ref="G135:G198" si="12">IF(AND($C$11&lt;&gt;"",H135&lt;=$E$12),0,IF(AND($C$11&lt;&gt;"",H135&gt;$E$12),G134+1,""))</f>
        <v>123</v>
      </c>
      <c r="H135" s="220" t="str">
        <f t="shared" ref="H135:H198" si="13">IF(H134&lt;$C$13,H134+1,"")</f>
        <v/>
      </c>
      <c r="I135" s="221" t="str">
        <f t="shared" ref="I135:I198" si="14">IF(H135&lt;=$C$13,I134-J135,"")</f>
        <v/>
      </c>
      <c r="J135" s="221" t="str">
        <f t="shared" ref="J135:J198" si="15">IF($C$12="Francesa",IF(AND((H135&lt;=$C$13),AND($C$9="Vencimiento",H135=$C$13)),$C$6,IF(AND($C$9="Vencimiento",H135&lt;&gt;$C$13,H135&lt;&gt;""),0,IF(AND($C$9&lt;&gt;"Vencimiento",$C$11="Total",H135&lt;&gt;""),IFERROR(-PPMT($C$7/$F$11,G135,$E$13,$C$6),0),IF(H135&lt;&gt;"",L135-K135,"")))),IF(AND($C$9="Vencimiento",H135=$C$13),$C$6,IF(AND(IF($C$9="Vencimiento",TRUE,G135=0),H135&lt;&gt;$C$13,H135&lt;&gt;""),0,IF(AND($C$9&lt;&gt;"Vencimiento",$C$11="Total",H135&lt;&gt;"",H135&gt;$E$13),$C$6/$E$13,IF(AND($C$11="",H135&lt;=$C$13),$C$6/$E$13,IF(AND(OR($C$11="Total",$C$11="Parcial"),H135&lt;=$C$13),$C$6/$E$13,IF(H135&lt;&gt;"",L135-K135,"")))))))</f>
        <v/>
      </c>
      <c r="K135" s="221" t="str">
        <f t="shared" si="11"/>
        <v/>
      </c>
      <c r="L135" s="221" t="str">
        <f t="shared" ref="L135:L198" si="16">IF($C$12="Alemana",IFERROR(J135+K135,""),IF(H135&lt;=$C$13,(IF($C$9="Vencimiento",J135+K135,IF(H135&lt;=$E$12,IF($C$11="Total",0,$I$6*$C$7/$F$11),(IF($C$11="Parcial",$I$6/PV($C$7/$F$11,$C$13-$E$12,-1),IF($C$11="Ninguno",$I$6/PV($C$7/$F$11,$C$13,-1),IF(AND($C$9&lt;&gt;"Vencimiento",$C$11="Total"),J135+K135,$I$6*(1+$C$7/$F$11)^$E$12/PV($C$7/$F$11,$C$13-$E$12,-1)))))))),""))</f>
        <v/>
      </c>
      <c r="O135" s="221"/>
      <c r="Q135" s="222"/>
    </row>
    <row r="136" spans="7:17" x14ac:dyDescent="0.25">
      <c r="G136" s="219">
        <f t="shared" si="12"/>
        <v>124</v>
      </c>
      <c r="H136" s="220" t="str">
        <f t="shared" si="13"/>
        <v/>
      </c>
      <c r="I136" s="221" t="str">
        <f t="shared" si="14"/>
        <v/>
      </c>
      <c r="J136" s="221" t="str">
        <f t="shared" si="15"/>
        <v/>
      </c>
      <c r="K136" s="221" t="str">
        <f t="shared" ref="K136:K199" si="17">IF(H136&lt;=$C$13,IF(H136&lt;=$E$12,IF($C$11="Total",0,I$6*$C$7/$F$11),IF($C$11="Total",((I135*$C$7/$F$11)+$E$15/$E$13),I135*$C$7/$F$11)),"")</f>
        <v/>
      </c>
      <c r="L136" s="221" t="str">
        <f t="shared" si="16"/>
        <v/>
      </c>
      <c r="O136" s="221"/>
      <c r="Q136" s="222"/>
    </row>
    <row r="137" spans="7:17" x14ac:dyDescent="0.25">
      <c r="G137" s="219">
        <f t="shared" si="12"/>
        <v>125</v>
      </c>
      <c r="H137" s="220" t="str">
        <f t="shared" si="13"/>
        <v/>
      </c>
      <c r="I137" s="221" t="str">
        <f t="shared" si="14"/>
        <v/>
      </c>
      <c r="J137" s="221" t="str">
        <f t="shared" si="15"/>
        <v/>
      </c>
      <c r="K137" s="221" t="str">
        <f t="shared" si="17"/>
        <v/>
      </c>
      <c r="L137" s="221" t="str">
        <f t="shared" si="16"/>
        <v/>
      </c>
      <c r="O137" s="221"/>
      <c r="Q137" s="222"/>
    </row>
    <row r="138" spans="7:17" x14ac:dyDescent="0.25">
      <c r="G138" s="219">
        <f t="shared" si="12"/>
        <v>126</v>
      </c>
      <c r="H138" s="220" t="str">
        <f t="shared" si="13"/>
        <v/>
      </c>
      <c r="I138" s="221" t="str">
        <f t="shared" si="14"/>
        <v/>
      </c>
      <c r="J138" s="221" t="str">
        <f t="shared" si="15"/>
        <v/>
      </c>
      <c r="K138" s="221" t="str">
        <f t="shared" si="17"/>
        <v/>
      </c>
      <c r="L138" s="221" t="str">
        <f t="shared" si="16"/>
        <v/>
      </c>
      <c r="O138" s="221"/>
      <c r="Q138" s="222"/>
    </row>
    <row r="139" spans="7:17" x14ac:dyDescent="0.25">
      <c r="G139" s="219">
        <f t="shared" si="12"/>
        <v>127</v>
      </c>
      <c r="H139" s="220" t="str">
        <f t="shared" si="13"/>
        <v/>
      </c>
      <c r="I139" s="221" t="str">
        <f t="shared" si="14"/>
        <v/>
      </c>
      <c r="J139" s="221" t="str">
        <f t="shared" si="15"/>
        <v/>
      </c>
      <c r="K139" s="221" t="str">
        <f t="shared" si="17"/>
        <v/>
      </c>
      <c r="L139" s="221" t="str">
        <f t="shared" si="16"/>
        <v/>
      </c>
      <c r="O139" s="221"/>
      <c r="Q139" s="222"/>
    </row>
    <row r="140" spans="7:17" x14ac:dyDescent="0.25">
      <c r="G140" s="219">
        <f t="shared" si="12"/>
        <v>128</v>
      </c>
      <c r="H140" s="220" t="str">
        <f t="shared" si="13"/>
        <v/>
      </c>
      <c r="I140" s="221" t="str">
        <f t="shared" si="14"/>
        <v/>
      </c>
      <c r="J140" s="221" t="str">
        <f t="shared" si="15"/>
        <v/>
      </c>
      <c r="K140" s="221" t="str">
        <f t="shared" si="17"/>
        <v/>
      </c>
      <c r="L140" s="221" t="str">
        <f t="shared" si="16"/>
        <v/>
      </c>
      <c r="O140" s="221"/>
      <c r="Q140" s="222"/>
    </row>
    <row r="141" spans="7:17" x14ac:dyDescent="0.25">
      <c r="G141" s="219">
        <f t="shared" si="12"/>
        <v>129</v>
      </c>
      <c r="H141" s="220" t="str">
        <f t="shared" si="13"/>
        <v/>
      </c>
      <c r="I141" s="221" t="str">
        <f t="shared" si="14"/>
        <v/>
      </c>
      <c r="J141" s="221" t="str">
        <f t="shared" si="15"/>
        <v/>
      </c>
      <c r="K141" s="221" t="str">
        <f t="shared" si="17"/>
        <v/>
      </c>
      <c r="L141" s="221" t="str">
        <f t="shared" si="16"/>
        <v/>
      </c>
      <c r="O141" s="221"/>
      <c r="Q141" s="222"/>
    </row>
    <row r="142" spans="7:17" x14ac:dyDescent="0.25">
      <c r="G142" s="219">
        <f t="shared" si="12"/>
        <v>130</v>
      </c>
      <c r="H142" s="220" t="str">
        <f t="shared" si="13"/>
        <v/>
      </c>
      <c r="I142" s="221" t="str">
        <f t="shared" si="14"/>
        <v/>
      </c>
      <c r="J142" s="221" t="str">
        <f t="shared" si="15"/>
        <v/>
      </c>
      <c r="K142" s="221" t="str">
        <f t="shared" si="17"/>
        <v/>
      </c>
      <c r="L142" s="221" t="str">
        <f t="shared" si="16"/>
        <v/>
      </c>
      <c r="O142" s="221"/>
      <c r="Q142" s="222"/>
    </row>
    <row r="143" spans="7:17" x14ac:dyDescent="0.25">
      <c r="G143" s="219">
        <f t="shared" si="12"/>
        <v>131</v>
      </c>
      <c r="H143" s="220" t="str">
        <f t="shared" si="13"/>
        <v/>
      </c>
      <c r="I143" s="221" t="str">
        <f t="shared" si="14"/>
        <v/>
      </c>
      <c r="J143" s="221" t="str">
        <f t="shared" si="15"/>
        <v/>
      </c>
      <c r="K143" s="221" t="str">
        <f t="shared" si="17"/>
        <v/>
      </c>
      <c r="L143" s="221" t="str">
        <f t="shared" si="16"/>
        <v/>
      </c>
      <c r="O143" s="221"/>
      <c r="Q143" s="222"/>
    </row>
    <row r="144" spans="7:17" x14ac:dyDescent="0.25">
      <c r="G144" s="219">
        <f t="shared" si="12"/>
        <v>132</v>
      </c>
      <c r="H144" s="220" t="str">
        <f t="shared" si="13"/>
        <v/>
      </c>
      <c r="I144" s="221" t="str">
        <f t="shared" si="14"/>
        <v/>
      </c>
      <c r="J144" s="221" t="str">
        <f t="shared" si="15"/>
        <v/>
      </c>
      <c r="K144" s="221" t="str">
        <f t="shared" si="17"/>
        <v/>
      </c>
      <c r="L144" s="221" t="str">
        <f t="shared" si="16"/>
        <v/>
      </c>
      <c r="O144" s="221"/>
      <c r="Q144" s="222"/>
    </row>
    <row r="145" spans="7:17" x14ac:dyDescent="0.25">
      <c r="G145" s="219">
        <f t="shared" si="12"/>
        <v>133</v>
      </c>
      <c r="H145" s="220" t="str">
        <f t="shared" si="13"/>
        <v/>
      </c>
      <c r="I145" s="221" t="str">
        <f t="shared" si="14"/>
        <v/>
      </c>
      <c r="J145" s="221" t="str">
        <f t="shared" si="15"/>
        <v/>
      </c>
      <c r="K145" s="221" t="str">
        <f t="shared" si="17"/>
        <v/>
      </c>
      <c r="L145" s="221" t="str">
        <f t="shared" si="16"/>
        <v/>
      </c>
      <c r="O145" s="221"/>
      <c r="Q145" s="222"/>
    </row>
    <row r="146" spans="7:17" x14ac:dyDescent="0.25">
      <c r="G146" s="219">
        <f t="shared" si="12"/>
        <v>134</v>
      </c>
      <c r="H146" s="220" t="str">
        <f t="shared" si="13"/>
        <v/>
      </c>
      <c r="I146" s="221" t="str">
        <f t="shared" si="14"/>
        <v/>
      </c>
      <c r="J146" s="221" t="str">
        <f t="shared" si="15"/>
        <v/>
      </c>
      <c r="K146" s="221" t="str">
        <f t="shared" si="17"/>
        <v/>
      </c>
      <c r="L146" s="221" t="str">
        <f t="shared" si="16"/>
        <v/>
      </c>
      <c r="O146" s="221"/>
      <c r="Q146" s="222"/>
    </row>
    <row r="147" spans="7:17" x14ac:dyDescent="0.25">
      <c r="G147" s="219">
        <f t="shared" si="12"/>
        <v>135</v>
      </c>
      <c r="H147" s="220" t="str">
        <f t="shared" si="13"/>
        <v/>
      </c>
      <c r="I147" s="221" t="str">
        <f t="shared" si="14"/>
        <v/>
      </c>
      <c r="J147" s="221" t="str">
        <f t="shared" si="15"/>
        <v/>
      </c>
      <c r="K147" s="221" t="str">
        <f t="shared" si="17"/>
        <v/>
      </c>
      <c r="L147" s="221" t="str">
        <f t="shared" si="16"/>
        <v/>
      </c>
      <c r="O147" s="221"/>
      <c r="Q147" s="222"/>
    </row>
    <row r="148" spans="7:17" x14ac:dyDescent="0.25">
      <c r="G148" s="219">
        <f t="shared" si="12"/>
        <v>136</v>
      </c>
      <c r="H148" s="220" t="str">
        <f t="shared" si="13"/>
        <v/>
      </c>
      <c r="I148" s="221" t="str">
        <f t="shared" si="14"/>
        <v/>
      </c>
      <c r="J148" s="221" t="str">
        <f t="shared" si="15"/>
        <v/>
      </c>
      <c r="K148" s="221" t="str">
        <f t="shared" si="17"/>
        <v/>
      </c>
      <c r="L148" s="221" t="str">
        <f t="shared" si="16"/>
        <v/>
      </c>
      <c r="O148" s="221"/>
      <c r="Q148" s="222"/>
    </row>
    <row r="149" spans="7:17" x14ac:dyDescent="0.25">
      <c r="G149" s="219">
        <f t="shared" si="12"/>
        <v>137</v>
      </c>
      <c r="H149" s="220" t="str">
        <f t="shared" si="13"/>
        <v/>
      </c>
      <c r="I149" s="221" t="str">
        <f t="shared" si="14"/>
        <v/>
      </c>
      <c r="J149" s="221" t="str">
        <f t="shared" si="15"/>
        <v/>
      </c>
      <c r="K149" s="221" t="str">
        <f t="shared" si="17"/>
        <v/>
      </c>
      <c r="L149" s="221" t="str">
        <f t="shared" si="16"/>
        <v/>
      </c>
      <c r="O149" s="221"/>
      <c r="Q149" s="222"/>
    </row>
    <row r="150" spans="7:17" x14ac:dyDescent="0.25">
      <c r="G150" s="219">
        <f t="shared" si="12"/>
        <v>138</v>
      </c>
      <c r="H150" s="220" t="str">
        <f t="shared" si="13"/>
        <v/>
      </c>
      <c r="I150" s="221" t="str">
        <f t="shared" si="14"/>
        <v/>
      </c>
      <c r="J150" s="221" t="str">
        <f t="shared" si="15"/>
        <v/>
      </c>
      <c r="K150" s="221" t="str">
        <f t="shared" si="17"/>
        <v/>
      </c>
      <c r="L150" s="221" t="str">
        <f t="shared" si="16"/>
        <v/>
      </c>
      <c r="O150" s="221"/>
      <c r="Q150" s="222"/>
    </row>
    <row r="151" spans="7:17" x14ac:dyDescent="0.25">
      <c r="G151" s="219">
        <f t="shared" si="12"/>
        <v>139</v>
      </c>
      <c r="H151" s="220" t="str">
        <f t="shared" si="13"/>
        <v/>
      </c>
      <c r="I151" s="221" t="str">
        <f t="shared" si="14"/>
        <v/>
      </c>
      <c r="J151" s="221" t="str">
        <f t="shared" si="15"/>
        <v/>
      </c>
      <c r="K151" s="221" t="str">
        <f t="shared" si="17"/>
        <v/>
      </c>
      <c r="L151" s="221" t="str">
        <f t="shared" si="16"/>
        <v/>
      </c>
      <c r="O151" s="221"/>
      <c r="Q151" s="222"/>
    </row>
    <row r="152" spans="7:17" x14ac:dyDescent="0.25">
      <c r="G152" s="219">
        <f t="shared" si="12"/>
        <v>140</v>
      </c>
      <c r="H152" s="220" t="str">
        <f t="shared" si="13"/>
        <v/>
      </c>
      <c r="I152" s="221" t="str">
        <f t="shared" si="14"/>
        <v/>
      </c>
      <c r="J152" s="221" t="str">
        <f t="shared" si="15"/>
        <v/>
      </c>
      <c r="K152" s="221" t="str">
        <f t="shared" si="17"/>
        <v/>
      </c>
      <c r="L152" s="221" t="str">
        <f t="shared" si="16"/>
        <v/>
      </c>
      <c r="O152" s="221"/>
      <c r="Q152" s="222"/>
    </row>
    <row r="153" spans="7:17" x14ac:dyDescent="0.25">
      <c r="G153" s="219">
        <f t="shared" si="12"/>
        <v>141</v>
      </c>
      <c r="H153" s="220" t="str">
        <f t="shared" si="13"/>
        <v/>
      </c>
      <c r="I153" s="221" t="str">
        <f t="shared" si="14"/>
        <v/>
      </c>
      <c r="J153" s="221" t="str">
        <f t="shared" si="15"/>
        <v/>
      </c>
      <c r="K153" s="221" t="str">
        <f t="shared" si="17"/>
        <v/>
      </c>
      <c r="L153" s="221" t="str">
        <f t="shared" si="16"/>
        <v/>
      </c>
      <c r="O153" s="221"/>
      <c r="Q153" s="222"/>
    </row>
    <row r="154" spans="7:17" x14ac:dyDescent="0.25">
      <c r="G154" s="219">
        <f t="shared" si="12"/>
        <v>142</v>
      </c>
      <c r="H154" s="220" t="str">
        <f t="shared" si="13"/>
        <v/>
      </c>
      <c r="I154" s="221" t="str">
        <f t="shared" si="14"/>
        <v/>
      </c>
      <c r="J154" s="221" t="str">
        <f t="shared" si="15"/>
        <v/>
      </c>
      <c r="K154" s="221" t="str">
        <f t="shared" si="17"/>
        <v/>
      </c>
      <c r="L154" s="221" t="str">
        <f t="shared" si="16"/>
        <v/>
      </c>
      <c r="O154" s="221"/>
      <c r="Q154" s="222"/>
    </row>
    <row r="155" spans="7:17" x14ac:dyDescent="0.25">
      <c r="G155" s="219">
        <f t="shared" si="12"/>
        <v>143</v>
      </c>
      <c r="H155" s="220" t="str">
        <f t="shared" si="13"/>
        <v/>
      </c>
      <c r="I155" s="221" t="str">
        <f t="shared" si="14"/>
        <v/>
      </c>
      <c r="J155" s="221" t="str">
        <f t="shared" si="15"/>
        <v/>
      </c>
      <c r="K155" s="221" t="str">
        <f t="shared" si="17"/>
        <v/>
      </c>
      <c r="L155" s="221" t="str">
        <f t="shared" si="16"/>
        <v/>
      </c>
      <c r="O155" s="221"/>
      <c r="Q155" s="222"/>
    </row>
    <row r="156" spans="7:17" x14ac:dyDescent="0.25">
      <c r="G156" s="219">
        <f t="shared" si="12"/>
        <v>144</v>
      </c>
      <c r="H156" s="220" t="str">
        <f t="shared" si="13"/>
        <v/>
      </c>
      <c r="I156" s="221" t="str">
        <f t="shared" si="14"/>
        <v/>
      </c>
      <c r="J156" s="221" t="str">
        <f t="shared" si="15"/>
        <v/>
      </c>
      <c r="K156" s="221" t="str">
        <f t="shared" si="17"/>
        <v/>
      </c>
      <c r="L156" s="221" t="str">
        <f t="shared" si="16"/>
        <v/>
      </c>
      <c r="O156" s="221"/>
      <c r="Q156" s="222"/>
    </row>
    <row r="157" spans="7:17" x14ac:dyDescent="0.25">
      <c r="G157" s="219">
        <f t="shared" si="12"/>
        <v>145</v>
      </c>
      <c r="H157" s="220" t="str">
        <f t="shared" si="13"/>
        <v/>
      </c>
      <c r="I157" s="221" t="str">
        <f t="shared" si="14"/>
        <v/>
      </c>
      <c r="J157" s="221" t="str">
        <f t="shared" si="15"/>
        <v/>
      </c>
      <c r="K157" s="221" t="str">
        <f t="shared" si="17"/>
        <v/>
      </c>
      <c r="L157" s="221" t="str">
        <f t="shared" si="16"/>
        <v/>
      </c>
      <c r="O157" s="221"/>
      <c r="Q157" s="222"/>
    </row>
    <row r="158" spans="7:17" x14ac:dyDescent="0.25">
      <c r="G158" s="219">
        <f t="shared" si="12"/>
        <v>146</v>
      </c>
      <c r="H158" s="220" t="str">
        <f t="shared" si="13"/>
        <v/>
      </c>
      <c r="I158" s="221" t="str">
        <f t="shared" si="14"/>
        <v/>
      </c>
      <c r="J158" s="221" t="str">
        <f t="shared" si="15"/>
        <v/>
      </c>
      <c r="K158" s="221" t="str">
        <f t="shared" si="17"/>
        <v/>
      </c>
      <c r="L158" s="221" t="str">
        <f t="shared" si="16"/>
        <v/>
      </c>
      <c r="O158" s="221"/>
      <c r="Q158" s="222"/>
    </row>
    <row r="159" spans="7:17" x14ac:dyDescent="0.25">
      <c r="G159" s="219">
        <f t="shared" si="12"/>
        <v>147</v>
      </c>
      <c r="H159" s="220" t="str">
        <f t="shared" si="13"/>
        <v/>
      </c>
      <c r="I159" s="221" t="str">
        <f t="shared" si="14"/>
        <v/>
      </c>
      <c r="J159" s="221" t="str">
        <f t="shared" si="15"/>
        <v/>
      </c>
      <c r="K159" s="221" t="str">
        <f t="shared" si="17"/>
        <v/>
      </c>
      <c r="L159" s="221" t="str">
        <f t="shared" si="16"/>
        <v/>
      </c>
      <c r="O159" s="221"/>
      <c r="Q159" s="222"/>
    </row>
    <row r="160" spans="7:17" x14ac:dyDescent="0.25">
      <c r="G160" s="219">
        <f t="shared" si="12"/>
        <v>148</v>
      </c>
      <c r="H160" s="220" t="str">
        <f t="shared" si="13"/>
        <v/>
      </c>
      <c r="I160" s="221" t="str">
        <f t="shared" si="14"/>
        <v/>
      </c>
      <c r="J160" s="221" t="str">
        <f t="shared" si="15"/>
        <v/>
      </c>
      <c r="K160" s="221" t="str">
        <f t="shared" si="17"/>
        <v/>
      </c>
      <c r="L160" s="221" t="str">
        <f t="shared" si="16"/>
        <v/>
      </c>
      <c r="O160" s="221"/>
      <c r="Q160" s="222"/>
    </row>
    <row r="161" spans="7:17" x14ac:dyDescent="0.25">
      <c r="G161" s="219">
        <f t="shared" si="12"/>
        <v>149</v>
      </c>
      <c r="H161" s="220" t="str">
        <f t="shared" si="13"/>
        <v/>
      </c>
      <c r="I161" s="221" t="str">
        <f t="shared" si="14"/>
        <v/>
      </c>
      <c r="J161" s="221" t="str">
        <f t="shared" si="15"/>
        <v/>
      </c>
      <c r="K161" s="221" t="str">
        <f t="shared" si="17"/>
        <v/>
      </c>
      <c r="L161" s="221" t="str">
        <f t="shared" si="16"/>
        <v/>
      </c>
      <c r="O161" s="221"/>
      <c r="Q161" s="222"/>
    </row>
    <row r="162" spans="7:17" x14ac:dyDescent="0.25">
      <c r="G162" s="219">
        <f t="shared" si="12"/>
        <v>150</v>
      </c>
      <c r="H162" s="220" t="str">
        <f t="shared" si="13"/>
        <v/>
      </c>
      <c r="I162" s="221" t="str">
        <f t="shared" si="14"/>
        <v/>
      </c>
      <c r="J162" s="221" t="str">
        <f t="shared" si="15"/>
        <v/>
      </c>
      <c r="K162" s="221" t="str">
        <f t="shared" si="17"/>
        <v/>
      </c>
      <c r="L162" s="221" t="str">
        <f t="shared" si="16"/>
        <v/>
      </c>
      <c r="O162" s="221"/>
      <c r="Q162" s="222"/>
    </row>
    <row r="163" spans="7:17" x14ac:dyDescent="0.25">
      <c r="G163" s="219">
        <f t="shared" si="12"/>
        <v>151</v>
      </c>
      <c r="H163" s="220" t="str">
        <f t="shared" si="13"/>
        <v/>
      </c>
      <c r="I163" s="221" t="str">
        <f t="shared" si="14"/>
        <v/>
      </c>
      <c r="J163" s="221" t="str">
        <f t="shared" si="15"/>
        <v/>
      </c>
      <c r="K163" s="221" t="str">
        <f t="shared" si="17"/>
        <v/>
      </c>
      <c r="L163" s="221" t="str">
        <f t="shared" si="16"/>
        <v/>
      </c>
      <c r="O163" s="221"/>
      <c r="Q163" s="222"/>
    </row>
    <row r="164" spans="7:17" x14ac:dyDescent="0.25">
      <c r="G164" s="219">
        <f t="shared" si="12"/>
        <v>152</v>
      </c>
      <c r="H164" s="220" t="str">
        <f t="shared" si="13"/>
        <v/>
      </c>
      <c r="I164" s="221" t="str">
        <f t="shared" si="14"/>
        <v/>
      </c>
      <c r="J164" s="221" t="str">
        <f t="shared" si="15"/>
        <v/>
      </c>
      <c r="K164" s="221" t="str">
        <f t="shared" si="17"/>
        <v/>
      </c>
      <c r="L164" s="221" t="str">
        <f t="shared" si="16"/>
        <v/>
      </c>
      <c r="O164" s="221"/>
      <c r="Q164" s="222"/>
    </row>
    <row r="165" spans="7:17" x14ac:dyDescent="0.25">
      <c r="G165" s="219">
        <f t="shared" si="12"/>
        <v>153</v>
      </c>
      <c r="H165" s="220" t="str">
        <f t="shared" si="13"/>
        <v/>
      </c>
      <c r="I165" s="221" t="str">
        <f t="shared" si="14"/>
        <v/>
      </c>
      <c r="J165" s="221" t="str">
        <f t="shared" si="15"/>
        <v/>
      </c>
      <c r="K165" s="221" t="str">
        <f t="shared" si="17"/>
        <v/>
      </c>
      <c r="L165" s="221" t="str">
        <f t="shared" si="16"/>
        <v/>
      </c>
      <c r="O165" s="221"/>
      <c r="Q165" s="222"/>
    </row>
    <row r="166" spans="7:17" x14ac:dyDescent="0.25">
      <c r="G166" s="219">
        <f t="shared" si="12"/>
        <v>154</v>
      </c>
      <c r="H166" s="220" t="str">
        <f t="shared" si="13"/>
        <v/>
      </c>
      <c r="I166" s="221" t="str">
        <f t="shared" si="14"/>
        <v/>
      </c>
      <c r="J166" s="221" t="str">
        <f t="shared" si="15"/>
        <v/>
      </c>
      <c r="K166" s="221" t="str">
        <f t="shared" si="17"/>
        <v/>
      </c>
      <c r="L166" s="221" t="str">
        <f t="shared" si="16"/>
        <v/>
      </c>
      <c r="O166" s="221"/>
      <c r="Q166" s="222"/>
    </row>
    <row r="167" spans="7:17" x14ac:dyDescent="0.25">
      <c r="G167" s="219">
        <f t="shared" si="12"/>
        <v>155</v>
      </c>
      <c r="H167" s="220" t="str">
        <f t="shared" si="13"/>
        <v/>
      </c>
      <c r="I167" s="221" t="str">
        <f t="shared" si="14"/>
        <v/>
      </c>
      <c r="J167" s="221" t="str">
        <f t="shared" si="15"/>
        <v/>
      </c>
      <c r="K167" s="221" t="str">
        <f t="shared" si="17"/>
        <v/>
      </c>
      <c r="L167" s="221" t="str">
        <f t="shared" si="16"/>
        <v/>
      </c>
      <c r="O167" s="221"/>
      <c r="Q167" s="222"/>
    </row>
    <row r="168" spans="7:17" x14ac:dyDescent="0.25">
      <c r="G168" s="219">
        <f t="shared" si="12"/>
        <v>156</v>
      </c>
      <c r="H168" s="220" t="str">
        <f t="shared" si="13"/>
        <v/>
      </c>
      <c r="I168" s="221" t="str">
        <f t="shared" si="14"/>
        <v/>
      </c>
      <c r="J168" s="221" t="str">
        <f t="shared" si="15"/>
        <v/>
      </c>
      <c r="K168" s="221" t="str">
        <f t="shared" si="17"/>
        <v/>
      </c>
      <c r="L168" s="221" t="str">
        <f t="shared" si="16"/>
        <v/>
      </c>
      <c r="O168" s="221"/>
      <c r="Q168" s="222"/>
    </row>
    <row r="169" spans="7:17" x14ac:dyDescent="0.25">
      <c r="G169" s="219">
        <f t="shared" si="12"/>
        <v>157</v>
      </c>
      <c r="H169" s="220" t="str">
        <f t="shared" si="13"/>
        <v/>
      </c>
      <c r="I169" s="221" t="str">
        <f t="shared" si="14"/>
        <v/>
      </c>
      <c r="J169" s="221" t="str">
        <f t="shared" si="15"/>
        <v/>
      </c>
      <c r="K169" s="221" t="str">
        <f t="shared" si="17"/>
        <v/>
      </c>
      <c r="L169" s="221" t="str">
        <f t="shared" si="16"/>
        <v/>
      </c>
      <c r="O169" s="221"/>
      <c r="Q169" s="222"/>
    </row>
    <row r="170" spans="7:17" x14ac:dyDescent="0.25">
      <c r="G170" s="219">
        <f t="shared" si="12"/>
        <v>158</v>
      </c>
      <c r="H170" s="220" t="str">
        <f t="shared" si="13"/>
        <v/>
      </c>
      <c r="I170" s="221" t="str">
        <f t="shared" si="14"/>
        <v/>
      </c>
      <c r="J170" s="221" t="str">
        <f t="shared" si="15"/>
        <v/>
      </c>
      <c r="K170" s="221" t="str">
        <f t="shared" si="17"/>
        <v/>
      </c>
      <c r="L170" s="221" t="str">
        <f t="shared" si="16"/>
        <v/>
      </c>
      <c r="O170" s="221"/>
      <c r="Q170" s="222"/>
    </row>
    <row r="171" spans="7:17" x14ac:dyDescent="0.25">
      <c r="G171" s="219">
        <f t="shared" si="12"/>
        <v>159</v>
      </c>
      <c r="H171" s="220" t="str">
        <f t="shared" si="13"/>
        <v/>
      </c>
      <c r="I171" s="221" t="str">
        <f t="shared" si="14"/>
        <v/>
      </c>
      <c r="J171" s="221" t="str">
        <f t="shared" si="15"/>
        <v/>
      </c>
      <c r="K171" s="221" t="str">
        <f t="shared" si="17"/>
        <v/>
      </c>
      <c r="L171" s="221" t="str">
        <f t="shared" si="16"/>
        <v/>
      </c>
      <c r="O171" s="221"/>
      <c r="Q171" s="222"/>
    </row>
    <row r="172" spans="7:17" x14ac:dyDescent="0.25">
      <c r="G172" s="219">
        <f t="shared" si="12"/>
        <v>160</v>
      </c>
      <c r="H172" s="220" t="str">
        <f t="shared" si="13"/>
        <v/>
      </c>
      <c r="I172" s="221" t="str">
        <f t="shared" si="14"/>
        <v/>
      </c>
      <c r="J172" s="221" t="str">
        <f t="shared" si="15"/>
        <v/>
      </c>
      <c r="K172" s="221" t="str">
        <f t="shared" si="17"/>
        <v/>
      </c>
      <c r="L172" s="221" t="str">
        <f t="shared" si="16"/>
        <v/>
      </c>
      <c r="O172" s="221"/>
      <c r="Q172" s="222"/>
    </row>
    <row r="173" spans="7:17" x14ac:dyDescent="0.25">
      <c r="G173" s="219">
        <f t="shared" si="12"/>
        <v>161</v>
      </c>
      <c r="H173" s="220" t="str">
        <f t="shared" si="13"/>
        <v/>
      </c>
      <c r="I173" s="221" t="str">
        <f t="shared" si="14"/>
        <v/>
      </c>
      <c r="J173" s="221" t="str">
        <f t="shared" si="15"/>
        <v/>
      </c>
      <c r="K173" s="221" t="str">
        <f t="shared" si="17"/>
        <v/>
      </c>
      <c r="L173" s="221" t="str">
        <f t="shared" si="16"/>
        <v/>
      </c>
      <c r="O173" s="221"/>
      <c r="Q173" s="222"/>
    </row>
    <row r="174" spans="7:17" x14ac:dyDescent="0.25">
      <c r="G174" s="219">
        <f t="shared" si="12"/>
        <v>162</v>
      </c>
      <c r="H174" s="220" t="str">
        <f t="shared" si="13"/>
        <v/>
      </c>
      <c r="I174" s="221" t="str">
        <f t="shared" si="14"/>
        <v/>
      </c>
      <c r="J174" s="221" t="str">
        <f t="shared" si="15"/>
        <v/>
      </c>
      <c r="K174" s="221" t="str">
        <f t="shared" si="17"/>
        <v/>
      </c>
      <c r="L174" s="221" t="str">
        <f t="shared" si="16"/>
        <v/>
      </c>
      <c r="O174" s="221"/>
      <c r="Q174" s="222"/>
    </row>
    <row r="175" spans="7:17" x14ac:dyDescent="0.25">
      <c r="G175" s="219">
        <f t="shared" si="12"/>
        <v>163</v>
      </c>
      <c r="H175" s="220" t="str">
        <f t="shared" si="13"/>
        <v/>
      </c>
      <c r="I175" s="221" t="str">
        <f t="shared" si="14"/>
        <v/>
      </c>
      <c r="J175" s="221" t="str">
        <f t="shared" si="15"/>
        <v/>
      </c>
      <c r="K175" s="221" t="str">
        <f t="shared" si="17"/>
        <v/>
      </c>
      <c r="L175" s="221" t="str">
        <f t="shared" si="16"/>
        <v/>
      </c>
      <c r="O175" s="221"/>
      <c r="Q175" s="222"/>
    </row>
    <row r="176" spans="7:17" x14ac:dyDescent="0.25">
      <c r="G176" s="219">
        <f t="shared" si="12"/>
        <v>164</v>
      </c>
      <c r="H176" s="220" t="str">
        <f t="shared" si="13"/>
        <v/>
      </c>
      <c r="I176" s="221" t="str">
        <f t="shared" si="14"/>
        <v/>
      </c>
      <c r="J176" s="221" t="str">
        <f t="shared" si="15"/>
        <v/>
      </c>
      <c r="K176" s="221" t="str">
        <f t="shared" si="17"/>
        <v/>
      </c>
      <c r="L176" s="221" t="str">
        <f t="shared" si="16"/>
        <v/>
      </c>
      <c r="O176" s="221"/>
      <c r="Q176" s="222"/>
    </row>
    <row r="177" spans="7:17" x14ac:dyDescent="0.25">
      <c r="G177" s="219">
        <f t="shared" si="12"/>
        <v>165</v>
      </c>
      <c r="H177" s="220" t="str">
        <f t="shared" si="13"/>
        <v/>
      </c>
      <c r="I177" s="221" t="str">
        <f t="shared" si="14"/>
        <v/>
      </c>
      <c r="J177" s="221" t="str">
        <f t="shared" si="15"/>
        <v/>
      </c>
      <c r="K177" s="221" t="str">
        <f t="shared" si="17"/>
        <v/>
      </c>
      <c r="L177" s="221" t="str">
        <f t="shared" si="16"/>
        <v/>
      </c>
      <c r="O177" s="221"/>
      <c r="Q177" s="222"/>
    </row>
    <row r="178" spans="7:17" x14ac:dyDescent="0.25">
      <c r="G178" s="219">
        <f t="shared" si="12"/>
        <v>166</v>
      </c>
      <c r="H178" s="220" t="str">
        <f t="shared" si="13"/>
        <v/>
      </c>
      <c r="I178" s="221" t="str">
        <f t="shared" si="14"/>
        <v/>
      </c>
      <c r="J178" s="221" t="str">
        <f t="shared" si="15"/>
        <v/>
      </c>
      <c r="K178" s="221" t="str">
        <f t="shared" si="17"/>
        <v/>
      </c>
      <c r="L178" s="221" t="str">
        <f t="shared" si="16"/>
        <v/>
      </c>
      <c r="O178" s="221"/>
      <c r="Q178" s="222"/>
    </row>
    <row r="179" spans="7:17" x14ac:dyDescent="0.25">
      <c r="G179" s="219">
        <f t="shared" si="12"/>
        <v>167</v>
      </c>
      <c r="H179" s="220" t="str">
        <f t="shared" si="13"/>
        <v/>
      </c>
      <c r="I179" s="221" t="str">
        <f t="shared" si="14"/>
        <v/>
      </c>
      <c r="J179" s="221" t="str">
        <f t="shared" si="15"/>
        <v/>
      </c>
      <c r="K179" s="221" t="str">
        <f t="shared" si="17"/>
        <v/>
      </c>
      <c r="L179" s="221" t="str">
        <f t="shared" si="16"/>
        <v/>
      </c>
      <c r="O179" s="221"/>
      <c r="Q179" s="222"/>
    </row>
    <row r="180" spans="7:17" x14ac:dyDescent="0.25">
      <c r="G180" s="219">
        <f t="shared" si="12"/>
        <v>168</v>
      </c>
      <c r="H180" s="220" t="str">
        <f t="shared" si="13"/>
        <v/>
      </c>
      <c r="I180" s="221" t="str">
        <f t="shared" si="14"/>
        <v/>
      </c>
      <c r="J180" s="221" t="str">
        <f t="shared" si="15"/>
        <v/>
      </c>
      <c r="K180" s="221" t="str">
        <f t="shared" si="17"/>
        <v/>
      </c>
      <c r="L180" s="221" t="str">
        <f t="shared" si="16"/>
        <v/>
      </c>
      <c r="O180" s="221"/>
      <c r="Q180" s="222"/>
    </row>
    <row r="181" spans="7:17" x14ac:dyDescent="0.25">
      <c r="G181" s="219">
        <f t="shared" si="12"/>
        <v>169</v>
      </c>
      <c r="H181" s="220" t="str">
        <f t="shared" si="13"/>
        <v/>
      </c>
      <c r="I181" s="221" t="str">
        <f t="shared" si="14"/>
        <v/>
      </c>
      <c r="J181" s="221" t="str">
        <f t="shared" si="15"/>
        <v/>
      </c>
      <c r="K181" s="221" t="str">
        <f t="shared" si="17"/>
        <v/>
      </c>
      <c r="L181" s="221" t="str">
        <f t="shared" si="16"/>
        <v/>
      </c>
      <c r="O181" s="221"/>
      <c r="Q181" s="222"/>
    </row>
    <row r="182" spans="7:17" x14ac:dyDescent="0.25">
      <c r="G182" s="219">
        <f t="shared" si="12"/>
        <v>170</v>
      </c>
      <c r="H182" s="220" t="str">
        <f t="shared" si="13"/>
        <v/>
      </c>
      <c r="I182" s="221" t="str">
        <f t="shared" si="14"/>
        <v/>
      </c>
      <c r="J182" s="221" t="str">
        <f t="shared" si="15"/>
        <v/>
      </c>
      <c r="K182" s="221" t="str">
        <f t="shared" si="17"/>
        <v/>
      </c>
      <c r="L182" s="221" t="str">
        <f t="shared" si="16"/>
        <v/>
      </c>
      <c r="O182" s="221"/>
      <c r="Q182" s="222"/>
    </row>
    <row r="183" spans="7:17" x14ac:dyDescent="0.25">
      <c r="G183" s="219">
        <f t="shared" si="12"/>
        <v>171</v>
      </c>
      <c r="H183" s="220" t="str">
        <f t="shared" si="13"/>
        <v/>
      </c>
      <c r="I183" s="221" t="str">
        <f t="shared" si="14"/>
        <v/>
      </c>
      <c r="J183" s="221" t="str">
        <f t="shared" si="15"/>
        <v/>
      </c>
      <c r="K183" s="221" t="str">
        <f t="shared" si="17"/>
        <v/>
      </c>
      <c r="L183" s="221" t="str">
        <f t="shared" si="16"/>
        <v/>
      </c>
      <c r="O183" s="221"/>
      <c r="Q183" s="222"/>
    </row>
    <row r="184" spans="7:17" x14ac:dyDescent="0.25">
      <c r="G184" s="219">
        <f t="shared" si="12"/>
        <v>172</v>
      </c>
      <c r="H184" s="220" t="str">
        <f t="shared" si="13"/>
        <v/>
      </c>
      <c r="I184" s="221" t="str">
        <f t="shared" si="14"/>
        <v/>
      </c>
      <c r="J184" s="221" t="str">
        <f t="shared" si="15"/>
        <v/>
      </c>
      <c r="K184" s="221" t="str">
        <f t="shared" si="17"/>
        <v/>
      </c>
      <c r="L184" s="221" t="str">
        <f t="shared" si="16"/>
        <v/>
      </c>
      <c r="O184" s="221"/>
      <c r="Q184" s="222"/>
    </row>
    <row r="185" spans="7:17" x14ac:dyDescent="0.25">
      <c r="G185" s="219">
        <f t="shared" si="12"/>
        <v>173</v>
      </c>
      <c r="H185" s="220" t="str">
        <f t="shared" si="13"/>
        <v/>
      </c>
      <c r="I185" s="221" t="str">
        <f t="shared" si="14"/>
        <v/>
      </c>
      <c r="J185" s="221" t="str">
        <f t="shared" si="15"/>
        <v/>
      </c>
      <c r="K185" s="221" t="str">
        <f t="shared" si="17"/>
        <v/>
      </c>
      <c r="L185" s="221" t="str">
        <f t="shared" si="16"/>
        <v/>
      </c>
      <c r="O185" s="221"/>
      <c r="Q185" s="222"/>
    </row>
    <row r="186" spans="7:17" x14ac:dyDescent="0.25">
      <c r="G186" s="219">
        <f t="shared" si="12"/>
        <v>174</v>
      </c>
      <c r="H186" s="220" t="str">
        <f t="shared" si="13"/>
        <v/>
      </c>
      <c r="I186" s="221" t="str">
        <f t="shared" si="14"/>
        <v/>
      </c>
      <c r="J186" s="221" t="str">
        <f t="shared" si="15"/>
        <v/>
      </c>
      <c r="K186" s="221" t="str">
        <f t="shared" si="17"/>
        <v/>
      </c>
      <c r="L186" s="221" t="str">
        <f t="shared" si="16"/>
        <v/>
      </c>
      <c r="O186" s="221"/>
      <c r="Q186" s="222"/>
    </row>
    <row r="187" spans="7:17" x14ac:dyDescent="0.25">
      <c r="G187" s="219">
        <f t="shared" si="12"/>
        <v>175</v>
      </c>
      <c r="H187" s="220" t="str">
        <f t="shared" si="13"/>
        <v/>
      </c>
      <c r="I187" s="221" t="str">
        <f t="shared" si="14"/>
        <v/>
      </c>
      <c r="J187" s="221" t="str">
        <f t="shared" si="15"/>
        <v/>
      </c>
      <c r="K187" s="221" t="str">
        <f t="shared" si="17"/>
        <v/>
      </c>
      <c r="L187" s="221" t="str">
        <f t="shared" si="16"/>
        <v/>
      </c>
      <c r="O187" s="221"/>
      <c r="Q187" s="222"/>
    </row>
    <row r="188" spans="7:17" x14ac:dyDescent="0.25">
      <c r="G188" s="219">
        <f t="shared" si="12"/>
        <v>176</v>
      </c>
      <c r="H188" s="220" t="str">
        <f t="shared" si="13"/>
        <v/>
      </c>
      <c r="I188" s="221" t="str">
        <f t="shared" si="14"/>
        <v/>
      </c>
      <c r="J188" s="221" t="str">
        <f t="shared" si="15"/>
        <v/>
      </c>
      <c r="K188" s="221" t="str">
        <f t="shared" si="17"/>
        <v/>
      </c>
      <c r="L188" s="221" t="str">
        <f t="shared" si="16"/>
        <v/>
      </c>
      <c r="O188" s="221"/>
      <c r="Q188" s="222"/>
    </row>
    <row r="189" spans="7:17" x14ac:dyDescent="0.25">
      <c r="G189" s="219">
        <f t="shared" si="12"/>
        <v>177</v>
      </c>
      <c r="H189" s="220" t="str">
        <f t="shared" si="13"/>
        <v/>
      </c>
      <c r="I189" s="221" t="str">
        <f t="shared" si="14"/>
        <v/>
      </c>
      <c r="J189" s="221" t="str">
        <f t="shared" si="15"/>
        <v/>
      </c>
      <c r="K189" s="221" t="str">
        <f t="shared" si="17"/>
        <v/>
      </c>
      <c r="L189" s="221" t="str">
        <f t="shared" si="16"/>
        <v/>
      </c>
      <c r="O189" s="221"/>
      <c r="Q189" s="222"/>
    </row>
    <row r="190" spans="7:17" x14ac:dyDescent="0.25">
      <c r="G190" s="219">
        <f t="shared" si="12"/>
        <v>178</v>
      </c>
      <c r="H190" s="220" t="str">
        <f t="shared" si="13"/>
        <v/>
      </c>
      <c r="I190" s="221" t="str">
        <f t="shared" si="14"/>
        <v/>
      </c>
      <c r="J190" s="221" t="str">
        <f t="shared" si="15"/>
        <v/>
      </c>
      <c r="K190" s="221" t="str">
        <f t="shared" si="17"/>
        <v/>
      </c>
      <c r="L190" s="221" t="str">
        <f t="shared" si="16"/>
        <v/>
      </c>
      <c r="O190" s="221"/>
      <c r="Q190" s="222"/>
    </row>
    <row r="191" spans="7:17" x14ac:dyDescent="0.25">
      <c r="G191" s="219">
        <f t="shared" si="12"/>
        <v>179</v>
      </c>
      <c r="H191" s="220" t="str">
        <f t="shared" si="13"/>
        <v/>
      </c>
      <c r="I191" s="221" t="str">
        <f t="shared" si="14"/>
        <v/>
      </c>
      <c r="J191" s="221" t="str">
        <f t="shared" si="15"/>
        <v/>
      </c>
      <c r="K191" s="221" t="str">
        <f t="shared" si="17"/>
        <v/>
      </c>
      <c r="L191" s="221" t="str">
        <f t="shared" si="16"/>
        <v/>
      </c>
      <c r="O191" s="221"/>
      <c r="Q191" s="222"/>
    </row>
    <row r="192" spans="7:17" x14ac:dyDescent="0.25">
      <c r="G192" s="219">
        <f t="shared" si="12"/>
        <v>180</v>
      </c>
      <c r="H192" s="220" t="str">
        <f t="shared" si="13"/>
        <v/>
      </c>
      <c r="I192" s="221" t="str">
        <f t="shared" si="14"/>
        <v/>
      </c>
      <c r="J192" s="221" t="str">
        <f t="shared" si="15"/>
        <v/>
      </c>
      <c r="K192" s="221" t="str">
        <f t="shared" si="17"/>
        <v/>
      </c>
      <c r="L192" s="221" t="str">
        <f t="shared" si="16"/>
        <v/>
      </c>
      <c r="O192" s="221"/>
      <c r="Q192" s="222"/>
    </row>
    <row r="193" spans="7:17" x14ac:dyDescent="0.25">
      <c r="G193" s="219">
        <f t="shared" si="12"/>
        <v>181</v>
      </c>
      <c r="H193" s="220" t="str">
        <f t="shared" si="13"/>
        <v/>
      </c>
      <c r="I193" s="221" t="str">
        <f t="shared" si="14"/>
        <v/>
      </c>
      <c r="J193" s="221" t="str">
        <f t="shared" si="15"/>
        <v/>
      </c>
      <c r="K193" s="221" t="str">
        <f t="shared" si="17"/>
        <v/>
      </c>
      <c r="L193" s="221" t="str">
        <f t="shared" si="16"/>
        <v/>
      </c>
      <c r="O193" s="221"/>
      <c r="Q193" s="222"/>
    </row>
    <row r="194" spans="7:17" x14ac:dyDescent="0.25">
      <c r="G194" s="219">
        <f t="shared" si="12"/>
        <v>182</v>
      </c>
      <c r="H194" s="220" t="str">
        <f t="shared" si="13"/>
        <v/>
      </c>
      <c r="I194" s="221" t="str">
        <f t="shared" si="14"/>
        <v/>
      </c>
      <c r="J194" s="221" t="str">
        <f t="shared" si="15"/>
        <v/>
      </c>
      <c r="K194" s="221" t="str">
        <f t="shared" si="17"/>
        <v/>
      </c>
      <c r="L194" s="221" t="str">
        <f t="shared" si="16"/>
        <v/>
      </c>
      <c r="O194" s="221"/>
      <c r="Q194" s="222"/>
    </row>
    <row r="195" spans="7:17" x14ac:dyDescent="0.25">
      <c r="G195" s="219">
        <f t="shared" si="12"/>
        <v>183</v>
      </c>
      <c r="H195" s="220" t="str">
        <f t="shared" si="13"/>
        <v/>
      </c>
      <c r="I195" s="221" t="str">
        <f t="shared" si="14"/>
        <v/>
      </c>
      <c r="J195" s="221" t="str">
        <f t="shared" si="15"/>
        <v/>
      </c>
      <c r="K195" s="221" t="str">
        <f t="shared" si="17"/>
        <v/>
      </c>
      <c r="L195" s="221" t="str">
        <f t="shared" si="16"/>
        <v/>
      </c>
      <c r="O195" s="221"/>
      <c r="Q195" s="222"/>
    </row>
    <row r="196" spans="7:17" x14ac:dyDescent="0.25">
      <c r="G196" s="219">
        <f t="shared" si="12"/>
        <v>184</v>
      </c>
      <c r="H196" s="220" t="str">
        <f t="shared" si="13"/>
        <v/>
      </c>
      <c r="I196" s="221" t="str">
        <f t="shared" si="14"/>
        <v/>
      </c>
      <c r="J196" s="221" t="str">
        <f t="shared" si="15"/>
        <v/>
      </c>
      <c r="K196" s="221" t="str">
        <f t="shared" si="17"/>
        <v/>
      </c>
      <c r="L196" s="221" t="str">
        <f t="shared" si="16"/>
        <v/>
      </c>
      <c r="O196" s="221"/>
      <c r="Q196" s="222"/>
    </row>
    <row r="197" spans="7:17" x14ac:dyDescent="0.25">
      <c r="G197" s="219">
        <f t="shared" si="12"/>
        <v>185</v>
      </c>
      <c r="H197" s="220" t="str">
        <f t="shared" si="13"/>
        <v/>
      </c>
      <c r="I197" s="221" t="str">
        <f t="shared" si="14"/>
        <v/>
      </c>
      <c r="J197" s="221" t="str">
        <f t="shared" si="15"/>
        <v/>
      </c>
      <c r="K197" s="221" t="str">
        <f t="shared" si="17"/>
        <v/>
      </c>
      <c r="L197" s="221" t="str">
        <f t="shared" si="16"/>
        <v/>
      </c>
      <c r="O197" s="221"/>
      <c r="Q197" s="222"/>
    </row>
    <row r="198" spans="7:17" x14ac:dyDescent="0.25">
      <c r="G198" s="219">
        <f t="shared" si="12"/>
        <v>186</v>
      </c>
      <c r="H198" s="220" t="str">
        <f t="shared" si="13"/>
        <v/>
      </c>
      <c r="I198" s="221" t="str">
        <f t="shared" si="14"/>
        <v/>
      </c>
      <c r="J198" s="221" t="str">
        <f t="shared" si="15"/>
        <v/>
      </c>
      <c r="K198" s="221" t="str">
        <f t="shared" si="17"/>
        <v/>
      </c>
      <c r="L198" s="221" t="str">
        <f t="shared" si="16"/>
        <v/>
      </c>
      <c r="O198" s="221"/>
      <c r="Q198" s="222"/>
    </row>
    <row r="199" spans="7:17" x14ac:dyDescent="0.25">
      <c r="G199" s="219">
        <f t="shared" ref="G199:G246" si="18">IF(AND($C$11&lt;&gt;"",H199&lt;=$E$12),0,IF(AND($C$11&lt;&gt;"",H199&gt;$E$12),G198+1,""))</f>
        <v>187</v>
      </c>
      <c r="H199" s="220" t="str">
        <f t="shared" ref="H199:H246" si="19">IF(H198&lt;$C$13,H198+1,"")</f>
        <v/>
      </c>
      <c r="I199" s="221" t="str">
        <f t="shared" ref="I199:I246" si="20">IF(H199&lt;=$C$13,I198-J199,"")</f>
        <v/>
      </c>
      <c r="J199" s="221" t="str">
        <f t="shared" ref="J199:J246" si="21">IF($C$12="Francesa",IF(AND((H199&lt;=$C$13),AND($C$9="Vencimiento",H199=$C$13)),$C$6,IF(AND($C$9="Vencimiento",H199&lt;&gt;$C$13,H199&lt;&gt;""),0,IF(AND($C$9&lt;&gt;"Vencimiento",$C$11="Total",H199&lt;&gt;""),IFERROR(-PPMT($C$7/$F$11,G199,$E$13,$C$6),0),IF(H199&lt;&gt;"",L199-K199,"")))),IF(AND($C$9="Vencimiento",H199=$C$13),$C$6,IF(AND(IF($C$9="Vencimiento",TRUE,G199=0),H199&lt;&gt;$C$13,H199&lt;&gt;""),0,IF(AND($C$9&lt;&gt;"Vencimiento",$C$11="Total",H199&lt;&gt;"",H199&gt;$E$13),$C$6/$E$13,IF(AND($C$11="",H199&lt;=$C$13),$C$6/$E$13,IF(AND(OR($C$11="Total",$C$11="Parcial"),H199&lt;=$C$13),$C$6/$E$13,IF(H199&lt;&gt;"",L199-K199,"")))))))</f>
        <v/>
      </c>
      <c r="K199" s="221" t="str">
        <f t="shared" si="17"/>
        <v/>
      </c>
      <c r="L199" s="221" t="str">
        <f t="shared" ref="L199:L246" si="22">IF($C$12="Alemana",IFERROR(J199+K199,""),IF(H199&lt;=$C$13,(IF($C$9="Vencimiento",J199+K199,IF(H199&lt;=$E$12,IF($C$11="Total",0,$I$6*$C$7/$F$11),(IF($C$11="Parcial",$I$6/PV($C$7/$F$11,$C$13-$E$12,-1),IF($C$11="Ninguno",$I$6/PV($C$7/$F$11,$C$13,-1),IF(AND($C$9&lt;&gt;"Vencimiento",$C$11="Total"),J199+K199,$I$6*(1+$C$7/$F$11)^$E$12/PV($C$7/$F$11,$C$13-$E$12,-1)))))))),""))</f>
        <v/>
      </c>
      <c r="O199" s="221"/>
      <c r="Q199" s="222"/>
    </row>
    <row r="200" spans="7:17" x14ac:dyDescent="0.25">
      <c r="G200" s="219">
        <f t="shared" si="18"/>
        <v>188</v>
      </c>
      <c r="H200" s="220" t="str">
        <f t="shared" si="19"/>
        <v/>
      </c>
      <c r="I200" s="221" t="str">
        <f t="shared" si="20"/>
        <v/>
      </c>
      <c r="J200" s="221" t="str">
        <f t="shared" si="21"/>
        <v/>
      </c>
      <c r="K200" s="221" t="str">
        <f t="shared" ref="K200:K246" si="23">IF(H200&lt;=$C$13,IF(H200&lt;=$E$12,IF($C$11="Total",0,I$6*$C$7/$F$11),IF($C$11="Total",((I199*$C$7/$F$11)+$E$15/$E$13),I199*$C$7/$F$11)),"")</f>
        <v/>
      </c>
      <c r="L200" s="221" t="str">
        <f t="shared" si="22"/>
        <v/>
      </c>
      <c r="O200" s="221"/>
      <c r="Q200" s="222"/>
    </row>
    <row r="201" spans="7:17" x14ac:dyDescent="0.25">
      <c r="G201" s="219">
        <f t="shared" si="18"/>
        <v>189</v>
      </c>
      <c r="H201" s="220" t="str">
        <f t="shared" si="19"/>
        <v/>
      </c>
      <c r="I201" s="221" t="str">
        <f t="shared" si="20"/>
        <v/>
      </c>
      <c r="J201" s="221" t="str">
        <f t="shared" si="21"/>
        <v/>
      </c>
      <c r="K201" s="221" t="str">
        <f t="shared" si="23"/>
        <v/>
      </c>
      <c r="L201" s="221" t="str">
        <f t="shared" si="22"/>
        <v/>
      </c>
      <c r="O201" s="221"/>
      <c r="Q201" s="222"/>
    </row>
    <row r="202" spans="7:17" x14ac:dyDescent="0.25">
      <c r="G202" s="219">
        <f t="shared" si="18"/>
        <v>190</v>
      </c>
      <c r="H202" s="220" t="str">
        <f t="shared" si="19"/>
        <v/>
      </c>
      <c r="I202" s="221" t="str">
        <f t="shared" si="20"/>
        <v/>
      </c>
      <c r="J202" s="221" t="str">
        <f t="shared" si="21"/>
        <v/>
      </c>
      <c r="K202" s="221" t="str">
        <f t="shared" si="23"/>
        <v/>
      </c>
      <c r="L202" s="221" t="str">
        <f t="shared" si="22"/>
        <v/>
      </c>
      <c r="O202" s="221"/>
      <c r="Q202" s="222"/>
    </row>
    <row r="203" spans="7:17" x14ac:dyDescent="0.25">
      <c r="G203" s="219">
        <f t="shared" si="18"/>
        <v>191</v>
      </c>
      <c r="H203" s="220" t="str">
        <f t="shared" si="19"/>
        <v/>
      </c>
      <c r="I203" s="221" t="str">
        <f t="shared" si="20"/>
        <v/>
      </c>
      <c r="J203" s="221" t="str">
        <f t="shared" si="21"/>
        <v/>
      </c>
      <c r="K203" s="221" t="str">
        <f t="shared" si="23"/>
        <v/>
      </c>
      <c r="L203" s="221" t="str">
        <f t="shared" si="22"/>
        <v/>
      </c>
      <c r="O203" s="221"/>
      <c r="Q203" s="222"/>
    </row>
    <row r="204" spans="7:17" x14ac:dyDescent="0.25">
      <c r="G204" s="219">
        <f t="shared" si="18"/>
        <v>192</v>
      </c>
      <c r="H204" s="220" t="str">
        <f t="shared" si="19"/>
        <v/>
      </c>
      <c r="I204" s="221" t="str">
        <f t="shared" si="20"/>
        <v/>
      </c>
      <c r="J204" s="221" t="str">
        <f t="shared" si="21"/>
        <v/>
      </c>
      <c r="K204" s="221" t="str">
        <f t="shared" si="23"/>
        <v/>
      </c>
      <c r="L204" s="221" t="str">
        <f t="shared" si="22"/>
        <v/>
      </c>
      <c r="O204" s="221"/>
      <c r="Q204" s="222"/>
    </row>
    <row r="205" spans="7:17" x14ac:dyDescent="0.25">
      <c r="G205" s="219">
        <f t="shared" si="18"/>
        <v>193</v>
      </c>
      <c r="H205" s="220" t="str">
        <f t="shared" si="19"/>
        <v/>
      </c>
      <c r="I205" s="221" t="str">
        <f t="shared" si="20"/>
        <v/>
      </c>
      <c r="J205" s="221" t="str">
        <f t="shared" si="21"/>
        <v/>
      </c>
      <c r="K205" s="221" t="str">
        <f t="shared" si="23"/>
        <v/>
      </c>
      <c r="L205" s="221" t="str">
        <f t="shared" si="22"/>
        <v/>
      </c>
      <c r="O205" s="221"/>
      <c r="Q205" s="222"/>
    </row>
    <row r="206" spans="7:17" x14ac:dyDescent="0.25">
      <c r="G206" s="219">
        <f t="shared" si="18"/>
        <v>194</v>
      </c>
      <c r="H206" s="220" t="str">
        <f t="shared" si="19"/>
        <v/>
      </c>
      <c r="I206" s="221" t="str">
        <f t="shared" si="20"/>
        <v/>
      </c>
      <c r="J206" s="221" t="str">
        <f t="shared" si="21"/>
        <v/>
      </c>
      <c r="K206" s="221" t="str">
        <f t="shared" si="23"/>
        <v/>
      </c>
      <c r="L206" s="221" t="str">
        <f t="shared" si="22"/>
        <v/>
      </c>
      <c r="O206" s="221"/>
      <c r="Q206" s="222"/>
    </row>
    <row r="207" spans="7:17" x14ac:dyDescent="0.25">
      <c r="G207" s="219">
        <f t="shared" si="18"/>
        <v>195</v>
      </c>
      <c r="H207" s="220" t="str">
        <f t="shared" si="19"/>
        <v/>
      </c>
      <c r="I207" s="221" t="str">
        <f t="shared" si="20"/>
        <v/>
      </c>
      <c r="J207" s="221" t="str">
        <f t="shared" si="21"/>
        <v/>
      </c>
      <c r="K207" s="221" t="str">
        <f t="shared" si="23"/>
        <v/>
      </c>
      <c r="L207" s="221" t="str">
        <f t="shared" si="22"/>
        <v/>
      </c>
      <c r="O207" s="221"/>
      <c r="Q207" s="222"/>
    </row>
    <row r="208" spans="7:17" x14ac:dyDescent="0.25">
      <c r="G208" s="219">
        <f t="shared" si="18"/>
        <v>196</v>
      </c>
      <c r="H208" s="220" t="str">
        <f t="shared" si="19"/>
        <v/>
      </c>
      <c r="I208" s="221" t="str">
        <f t="shared" si="20"/>
        <v/>
      </c>
      <c r="J208" s="221" t="str">
        <f t="shared" si="21"/>
        <v/>
      </c>
      <c r="K208" s="221" t="str">
        <f t="shared" si="23"/>
        <v/>
      </c>
      <c r="L208" s="221" t="str">
        <f t="shared" si="22"/>
        <v/>
      </c>
      <c r="O208" s="221"/>
      <c r="Q208" s="222"/>
    </row>
    <row r="209" spans="7:17" x14ac:dyDescent="0.25">
      <c r="G209" s="219">
        <f t="shared" si="18"/>
        <v>197</v>
      </c>
      <c r="H209" s="220" t="str">
        <f t="shared" si="19"/>
        <v/>
      </c>
      <c r="I209" s="221" t="str">
        <f t="shared" si="20"/>
        <v/>
      </c>
      <c r="J209" s="221" t="str">
        <f t="shared" si="21"/>
        <v/>
      </c>
      <c r="K209" s="221" t="str">
        <f t="shared" si="23"/>
        <v/>
      </c>
      <c r="L209" s="221" t="str">
        <f t="shared" si="22"/>
        <v/>
      </c>
      <c r="O209" s="221"/>
      <c r="Q209" s="222"/>
    </row>
    <row r="210" spans="7:17" x14ac:dyDescent="0.25">
      <c r="G210" s="219">
        <f t="shared" si="18"/>
        <v>198</v>
      </c>
      <c r="H210" s="220" t="str">
        <f t="shared" si="19"/>
        <v/>
      </c>
      <c r="I210" s="221" t="str">
        <f t="shared" si="20"/>
        <v/>
      </c>
      <c r="J210" s="221" t="str">
        <f t="shared" si="21"/>
        <v/>
      </c>
      <c r="K210" s="221" t="str">
        <f t="shared" si="23"/>
        <v/>
      </c>
      <c r="L210" s="221" t="str">
        <f t="shared" si="22"/>
        <v/>
      </c>
      <c r="O210" s="221"/>
      <c r="Q210" s="222"/>
    </row>
    <row r="211" spans="7:17" x14ac:dyDescent="0.25">
      <c r="G211" s="219">
        <f t="shared" si="18"/>
        <v>199</v>
      </c>
      <c r="H211" s="220" t="str">
        <f t="shared" si="19"/>
        <v/>
      </c>
      <c r="I211" s="221" t="str">
        <f t="shared" si="20"/>
        <v/>
      </c>
      <c r="J211" s="221" t="str">
        <f t="shared" si="21"/>
        <v/>
      </c>
      <c r="K211" s="221" t="str">
        <f t="shared" si="23"/>
        <v/>
      </c>
      <c r="L211" s="221" t="str">
        <f t="shared" si="22"/>
        <v/>
      </c>
      <c r="O211" s="221"/>
      <c r="Q211" s="222"/>
    </row>
    <row r="212" spans="7:17" x14ac:dyDescent="0.25">
      <c r="G212" s="219">
        <f t="shared" si="18"/>
        <v>200</v>
      </c>
      <c r="H212" s="220" t="str">
        <f t="shared" si="19"/>
        <v/>
      </c>
      <c r="I212" s="221" t="str">
        <f t="shared" si="20"/>
        <v/>
      </c>
      <c r="J212" s="221" t="str">
        <f t="shared" si="21"/>
        <v/>
      </c>
      <c r="K212" s="221" t="str">
        <f t="shared" si="23"/>
        <v/>
      </c>
      <c r="L212" s="221" t="str">
        <f t="shared" si="22"/>
        <v/>
      </c>
      <c r="O212" s="221"/>
      <c r="Q212" s="222"/>
    </row>
    <row r="213" spans="7:17" x14ac:dyDescent="0.25">
      <c r="G213" s="219">
        <f t="shared" si="18"/>
        <v>201</v>
      </c>
      <c r="H213" s="220" t="str">
        <f t="shared" si="19"/>
        <v/>
      </c>
      <c r="I213" s="221" t="str">
        <f t="shared" si="20"/>
        <v/>
      </c>
      <c r="J213" s="221" t="str">
        <f t="shared" si="21"/>
        <v/>
      </c>
      <c r="K213" s="221" t="str">
        <f t="shared" si="23"/>
        <v/>
      </c>
      <c r="L213" s="221" t="str">
        <f t="shared" si="22"/>
        <v/>
      </c>
      <c r="O213" s="221"/>
      <c r="Q213" s="222"/>
    </row>
    <row r="214" spans="7:17" x14ac:dyDescent="0.25">
      <c r="G214" s="219">
        <f t="shared" si="18"/>
        <v>202</v>
      </c>
      <c r="H214" s="220" t="str">
        <f t="shared" si="19"/>
        <v/>
      </c>
      <c r="I214" s="221" t="str">
        <f t="shared" si="20"/>
        <v/>
      </c>
      <c r="J214" s="221" t="str">
        <f t="shared" si="21"/>
        <v/>
      </c>
      <c r="K214" s="221" t="str">
        <f t="shared" si="23"/>
        <v/>
      </c>
      <c r="L214" s="221" t="str">
        <f t="shared" si="22"/>
        <v/>
      </c>
      <c r="O214" s="221"/>
      <c r="Q214" s="222"/>
    </row>
    <row r="215" spans="7:17" x14ac:dyDescent="0.25">
      <c r="G215" s="219">
        <f t="shared" si="18"/>
        <v>203</v>
      </c>
      <c r="H215" s="220" t="str">
        <f t="shared" si="19"/>
        <v/>
      </c>
      <c r="I215" s="221" t="str">
        <f t="shared" si="20"/>
        <v/>
      </c>
      <c r="J215" s="221" t="str">
        <f t="shared" si="21"/>
        <v/>
      </c>
      <c r="K215" s="221" t="str">
        <f t="shared" si="23"/>
        <v/>
      </c>
      <c r="L215" s="221" t="str">
        <f t="shared" si="22"/>
        <v/>
      </c>
      <c r="O215" s="221"/>
      <c r="Q215" s="222"/>
    </row>
    <row r="216" spans="7:17" x14ac:dyDescent="0.25">
      <c r="G216" s="219">
        <f t="shared" si="18"/>
        <v>204</v>
      </c>
      <c r="H216" s="220" t="str">
        <f t="shared" si="19"/>
        <v/>
      </c>
      <c r="I216" s="221" t="str">
        <f t="shared" si="20"/>
        <v/>
      </c>
      <c r="J216" s="221" t="str">
        <f t="shared" si="21"/>
        <v/>
      </c>
      <c r="K216" s="221" t="str">
        <f t="shared" si="23"/>
        <v/>
      </c>
      <c r="L216" s="221" t="str">
        <f t="shared" si="22"/>
        <v/>
      </c>
      <c r="O216" s="221"/>
      <c r="Q216" s="222"/>
    </row>
    <row r="217" spans="7:17" x14ac:dyDescent="0.25">
      <c r="G217" s="219">
        <f t="shared" si="18"/>
        <v>205</v>
      </c>
      <c r="H217" s="220" t="str">
        <f t="shared" si="19"/>
        <v/>
      </c>
      <c r="I217" s="221" t="str">
        <f t="shared" si="20"/>
        <v/>
      </c>
      <c r="J217" s="221" t="str">
        <f t="shared" si="21"/>
        <v/>
      </c>
      <c r="K217" s="221" t="str">
        <f t="shared" si="23"/>
        <v/>
      </c>
      <c r="L217" s="221" t="str">
        <f t="shared" si="22"/>
        <v/>
      </c>
      <c r="O217" s="221"/>
      <c r="Q217" s="222"/>
    </row>
    <row r="218" spans="7:17" x14ac:dyDescent="0.25">
      <c r="G218" s="219">
        <f t="shared" si="18"/>
        <v>206</v>
      </c>
      <c r="H218" s="220" t="str">
        <f t="shared" si="19"/>
        <v/>
      </c>
      <c r="I218" s="221" t="str">
        <f t="shared" si="20"/>
        <v/>
      </c>
      <c r="J218" s="221" t="str">
        <f t="shared" si="21"/>
        <v/>
      </c>
      <c r="K218" s="221" t="str">
        <f t="shared" si="23"/>
        <v/>
      </c>
      <c r="L218" s="221" t="str">
        <f t="shared" si="22"/>
        <v/>
      </c>
      <c r="O218" s="221"/>
      <c r="Q218" s="222"/>
    </row>
    <row r="219" spans="7:17" x14ac:dyDescent="0.25">
      <c r="G219" s="219">
        <f t="shared" si="18"/>
        <v>207</v>
      </c>
      <c r="H219" s="220" t="str">
        <f t="shared" si="19"/>
        <v/>
      </c>
      <c r="I219" s="221" t="str">
        <f t="shared" si="20"/>
        <v/>
      </c>
      <c r="J219" s="221" t="str">
        <f t="shared" si="21"/>
        <v/>
      </c>
      <c r="K219" s="221" t="str">
        <f t="shared" si="23"/>
        <v/>
      </c>
      <c r="L219" s="221" t="str">
        <f t="shared" si="22"/>
        <v/>
      </c>
      <c r="O219" s="221"/>
      <c r="Q219" s="222"/>
    </row>
    <row r="220" spans="7:17" x14ac:dyDescent="0.25">
      <c r="G220" s="219">
        <f t="shared" si="18"/>
        <v>208</v>
      </c>
      <c r="H220" s="220" t="str">
        <f t="shared" si="19"/>
        <v/>
      </c>
      <c r="I220" s="221" t="str">
        <f t="shared" si="20"/>
        <v/>
      </c>
      <c r="J220" s="221" t="str">
        <f t="shared" si="21"/>
        <v/>
      </c>
      <c r="K220" s="221" t="str">
        <f t="shared" si="23"/>
        <v/>
      </c>
      <c r="L220" s="221" t="str">
        <f t="shared" si="22"/>
        <v/>
      </c>
      <c r="O220" s="221"/>
      <c r="Q220" s="222"/>
    </row>
    <row r="221" spans="7:17" x14ac:dyDescent="0.25">
      <c r="G221" s="219">
        <f t="shared" si="18"/>
        <v>209</v>
      </c>
      <c r="H221" s="220" t="str">
        <f t="shared" si="19"/>
        <v/>
      </c>
      <c r="I221" s="221" t="str">
        <f t="shared" si="20"/>
        <v/>
      </c>
      <c r="J221" s="221" t="str">
        <f t="shared" si="21"/>
        <v/>
      </c>
      <c r="K221" s="221" t="str">
        <f t="shared" si="23"/>
        <v/>
      </c>
      <c r="L221" s="221" t="str">
        <f t="shared" si="22"/>
        <v/>
      </c>
      <c r="O221" s="221"/>
      <c r="Q221" s="222"/>
    </row>
    <row r="222" spans="7:17" x14ac:dyDescent="0.25">
      <c r="G222" s="219">
        <f t="shared" si="18"/>
        <v>210</v>
      </c>
      <c r="H222" s="220" t="str">
        <f t="shared" si="19"/>
        <v/>
      </c>
      <c r="I222" s="221" t="str">
        <f t="shared" si="20"/>
        <v/>
      </c>
      <c r="J222" s="221" t="str">
        <f t="shared" si="21"/>
        <v/>
      </c>
      <c r="K222" s="221" t="str">
        <f t="shared" si="23"/>
        <v/>
      </c>
      <c r="L222" s="221" t="str">
        <f t="shared" si="22"/>
        <v/>
      </c>
      <c r="O222" s="221"/>
      <c r="Q222" s="222"/>
    </row>
    <row r="223" spans="7:17" x14ac:dyDescent="0.25">
      <c r="G223" s="219">
        <f t="shared" si="18"/>
        <v>211</v>
      </c>
      <c r="H223" s="220" t="str">
        <f t="shared" si="19"/>
        <v/>
      </c>
      <c r="I223" s="221" t="str">
        <f t="shared" si="20"/>
        <v/>
      </c>
      <c r="J223" s="221" t="str">
        <f t="shared" si="21"/>
        <v/>
      </c>
      <c r="K223" s="221" t="str">
        <f t="shared" si="23"/>
        <v/>
      </c>
      <c r="L223" s="221" t="str">
        <f t="shared" si="22"/>
        <v/>
      </c>
      <c r="O223" s="221"/>
      <c r="Q223" s="222"/>
    </row>
    <row r="224" spans="7:17" x14ac:dyDescent="0.25">
      <c r="G224" s="219">
        <f t="shared" si="18"/>
        <v>212</v>
      </c>
      <c r="H224" s="220" t="str">
        <f t="shared" si="19"/>
        <v/>
      </c>
      <c r="I224" s="221" t="str">
        <f t="shared" si="20"/>
        <v/>
      </c>
      <c r="J224" s="221" t="str">
        <f t="shared" si="21"/>
        <v/>
      </c>
      <c r="K224" s="221" t="str">
        <f t="shared" si="23"/>
        <v/>
      </c>
      <c r="L224" s="221" t="str">
        <f t="shared" si="22"/>
        <v/>
      </c>
      <c r="O224" s="221"/>
      <c r="Q224" s="222"/>
    </row>
    <row r="225" spans="7:17" x14ac:dyDescent="0.25">
      <c r="G225" s="219">
        <f t="shared" si="18"/>
        <v>213</v>
      </c>
      <c r="H225" s="220" t="str">
        <f t="shared" si="19"/>
        <v/>
      </c>
      <c r="I225" s="221" t="str">
        <f t="shared" si="20"/>
        <v/>
      </c>
      <c r="J225" s="221" t="str">
        <f t="shared" si="21"/>
        <v/>
      </c>
      <c r="K225" s="221" t="str">
        <f t="shared" si="23"/>
        <v/>
      </c>
      <c r="L225" s="221" t="str">
        <f t="shared" si="22"/>
        <v/>
      </c>
      <c r="O225" s="221"/>
      <c r="Q225" s="222"/>
    </row>
    <row r="226" spans="7:17" x14ac:dyDescent="0.25">
      <c r="G226" s="219">
        <f t="shared" si="18"/>
        <v>214</v>
      </c>
      <c r="H226" s="220" t="str">
        <f t="shared" si="19"/>
        <v/>
      </c>
      <c r="I226" s="221" t="str">
        <f t="shared" si="20"/>
        <v/>
      </c>
      <c r="J226" s="221" t="str">
        <f t="shared" si="21"/>
        <v/>
      </c>
      <c r="K226" s="221" t="str">
        <f t="shared" si="23"/>
        <v/>
      </c>
      <c r="L226" s="221" t="str">
        <f t="shared" si="22"/>
        <v/>
      </c>
      <c r="O226" s="221"/>
      <c r="Q226" s="222"/>
    </row>
    <row r="227" spans="7:17" x14ac:dyDescent="0.25">
      <c r="G227" s="219">
        <f t="shared" si="18"/>
        <v>215</v>
      </c>
      <c r="H227" s="220" t="str">
        <f t="shared" si="19"/>
        <v/>
      </c>
      <c r="I227" s="221" t="str">
        <f t="shared" si="20"/>
        <v/>
      </c>
      <c r="J227" s="221" t="str">
        <f t="shared" si="21"/>
        <v/>
      </c>
      <c r="K227" s="221" t="str">
        <f t="shared" si="23"/>
        <v/>
      </c>
      <c r="L227" s="221" t="str">
        <f t="shared" si="22"/>
        <v/>
      </c>
      <c r="O227" s="221"/>
      <c r="Q227" s="222"/>
    </row>
    <row r="228" spans="7:17" x14ac:dyDescent="0.25">
      <c r="G228" s="219">
        <f t="shared" si="18"/>
        <v>216</v>
      </c>
      <c r="H228" s="220" t="str">
        <f t="shared" si="19"/>
        <v/>
      </c>
      <c r="I228" s="221" t="str">
        <f t="shared" si="20"/>
        <v/>
      </c>
      <c r="J228" s="221" t="str">
        <f t="shared" si="21"/>
        <v/>
      </c>
      <c r="K228" s="221" t="str">
        <f t="shared" si="23"/>
        <v/>
      </c>
      <c r="L228" s="221" t="str">
        <f t="shared" si="22"/>
        <v/>
      </c>
      <c r="O228" s="221"/>
      <c r="Q228" s="222"/>
    </row>
    <row r="229" spans="7:17" x14ac:dyDescent="0.25">
      <c r="G229" s="219">
        <f t="shared" si="18"/>
        <v>217</v>
      </c>
      <c r="H229" s="220" t="str">
        <f t="shared" si="19"/>
        <v/>
      </c>
      <c r="I229" s="221" t="str">
        <f t="shared" si="20"/>
        <v/>
      </c>
      <c r="J229" s="221" t="str">
        <f t="shared" si="21"/>
        <v/>
      </c>
      <c r="K229" s="221" t="str">
        <f t="shared" si="23"/>
        <v/>
      </c>
      <c r="L229" s="221" t="str">
        <f t="shared" si="22"/>
        <v/>
      </c>
      <c r="O229" s="221"/>
      <c r="Q229" s="222"/>
    </row>
    <row r="230" spans="7:17" x14ac:dyDescent="0.25">
      <c r="G230" s="219">
        <f t="shared" si="18"/>
        <v>218</v>
      </c>
      <c r="H230" s="220" t="str">
        <f t="shared" si="19"/>
        <v/>
      </c>
      <c r="I230" s="221" t="str">
        <f t="shared" si="20"/>
        <v/>
      </c>
      <c r="J230" s="221" t="str">
        <f t="shared" si="21"/>
        <v/>
      </c>
      <c r="K230" s="221" t="str">
        <f t="shared" si="23"/>
        <v/>
      </c>
      <c r="L230" s="221" t="str">
        <f t="shared" si="22"/>
        <v/>
      </c>
      <c r="O230" s="221"/>
      <c r="Q230" s="222"/>
    </row>
    <row r="231" spans="7:17" x14ac:dyDescent="0.25">
      <c r="G231" s="219">
        <f t="shared" si="18"/>
        <v>219</v>
      </c>
      <c r="H231" s="220" t="str">
        <f t="shared" si="19"/>
        <v/>
      </c>
      <c r="I231" s="221" t="str">
        <f t="shared" si="20"/>
        <v/>
      </c>
      <c r="J231" s="221" t="str">
        <f t="shared" si="21"/>
        <v/>
      </c>
      <c r="K231" s="221" t="str">
        <f t="shared" si="23"/>
        <v/>
      </c>
      <c r="L231" s="221" t="str">
        <f t="shared" si="22"/>
        <v/>
      </c>
      <c r="O231" s="221"/>
      <c r="Q231" s="222"/>
    </row>
    <row r="232" spans="7:17" x14ac:dyDescent="0.25">
      <c r="G232" s="219">
        <f t="shared" si="18"/>
        <v>220</v>
      </c>
      <c r="H232" s="220" t="str">
        <f t="shared" si="19"/>
        <v/>
      </c>
      <c r="I232" s="221" t="str">
        <f t="shared" si="20"/>
        <v/>
      </c>
      <c r="J232" s="221" t="str">
        <f t="shared" si="21"/>
        <v/>
      </c>
      <c r="K232" s="221" t="str">
        <f t="shared" si="23"/>
        <v/>
      </c>
      <c r="L232" s="221" t="str">
        <f t="shared" si="22"/>
        <v/>
      </c>
      <c r="O232" s="221"/>
      <c r="Q232" s="222"/>
    </row>
    <row r="233" spans="7:17" x14ac:dyDescent="0.25">
      <c r="G233" s="219">
        <f t="shared" si="18"/>
        <v>221</v>
      </c>
      <c r="H233" s="220" t="str">
        <f t="shared" si="19"/>
        <v/>
      </c>
      <c r="I233" s="221" t="str">
        <f t="shared" si="20"/>
        <v/>
      </c>
      <c r="J233" s="221" t="str">
        <f t="shared" si="21"/>
        <v/>
      </c>
      <c r="K233" s="221" t="str">
        <f t="shared" si="23"/>
        <v/>
      </c>
      <c r="L233" s="221" t="str">
        <f t="shared" si="22"/>
        <v/>
      </c>
      <c r="O233" s="221"/>
      <c r="Q233" s="222"/>
    </row>
    <row r="234" spans="7:17" x14ac:dyDescent="0.25">
      <c r="G234" s="219">
        <f t="shared" si="18"/>
        <v>222</v>
      </c>
      <c r="H234" s="220" t="str">
        <f t="shared" si="19"/>
        <v/>
      </c>
      <c r="I234" s="221" t="str">
        <f t="shared" si="20"/>
        <v/>
      </c>
      <c r="J234" s="221" t="str">
        <f t="shared" si="21"/>
        <v/>
      </c>
      <c r="K234" s="221" t="str">
        <f t="shared" si="23"/>
        <v/>
      </c>
      <c r="L234" s="221" t="str">
        <f t="shared" si="22"/>
        <v/>
      </c>
      <c r="O234" s="221"/>
      <c r="Q234" s="222"/>
    </row>
    <row r="235" spans="7:17" x14ac:dyDescent="0.25">
      <c r="G235" s="219">
        <f t="shared" si="18"/>
        <v>223</v>
      </c>
      <c r="H235" s="220" t="str">
        <f t="shared" si="19"/>
        <v/>
      </c>
      <c r="I235" s="221" t="str">
        <f t="shared" si="20"/>
        <v/>
      </c>
      <c r="J235" s="221" t="str">
        <f t="shared" si="21"/>
        <v/>
      </c>
      <c r="K235" s="221" t="str">
        <f t="shared" si="23"/>
        <v/>
      </c>
      <c r="L235" s="221" t="str">
        <f t="shared" si="22"/>
        <v/>
      </c>
      <c r="O235" s="221"/>
      <c r="Q235" s="222"/>
    </row>
    <row r="236" spans="7:17" x14ac:dyDescent="0.25">
      <c r="G236" s="219">
        <f t="shared" si="18"/>
        <v>224</v>
      </c>
      <c r="H236" s="220" t="str">
        <f t="shared" si="19"/>
        <v/>
      </c>
      <c r="I236" s="221" t="str">
        <f t="shared" si="20"/>
        <v/>
      </c>
      <c r="J236" s="221" t="str">
        <f t="shared" si="21"/>
        <v/>
      </c>
      <c r="K236" s="221" t="str">
        <f t="shared" si="23"/>
        <v/>
      </c>
      <c r="L236" s="221" t="str">
        <f t="shared" si="22"/>
        <v/>
      </c>
      <c r="O236" s="221"/>
      <c r="Q236" s="222"/>
    </row>
    <row r="237" spans="7:17" x14ac:dyDescent="0.25">
      <c r="G237" s="219">
        <f t="shared" si="18"/>
        <v>225</v>
      </c>
      <c r="H237" s="220" t="str">
        <f t="shared" si="19"/>
        <v/>
      </c>
      <c r="I237" s="221" t="str">
        <f t="shared" si="20"/>
        <v/>
      </c>
      <c r="J237" s="221" t="str">
        <f t="shared" si="21"/>
        <v/>
      </c>
      <c r="K237" s="221" t="str">
        <f t="shared" si="23"/>
        <v/>
      </c>
      <c r="L237" s="221" t="str">
        <f t="shared" si="22"/>
        <v/>
      </c>
      <c r="O237" s="221"/>
      <c r="Q237" s="222"/>
    </row>
    <row r="238" spans="7:17" x14ac:dyDescent="0.25">
      <c r="G238" s="219">
        <f t="shared" si="18"/>
        <v>226</v>
      </c>
      <c r="H238" s="220" t="str">
        <f t="shared" si="19"/>
        <v/>
      </c>
      <c r="I238" s="221" t="str">
        <f t="shared" si="20"/>
        <v/>
      </c>
      <c r="J238" s="221" t="str">
        <f t="shared" si="21"/>
        <v/>
      </c>
      <c r="K238" s="221" t="str">
        <f t="shared" si="23"/>
        <v/>
      </c>
      <c r="L238" s="221" t="str">
        <f t="shared" si="22"/>
        <v/>
      </c>
      <c r="O238" s="221"/>
      <c r="Q238" s="222"/>
    </row>
    <row r="239" spans="7:17" x14ac:dyDescent="0.25">
      <c r="G239" s="219">
        <f t="shared" si="18"/>
        <v>227</v>
      </c>
      <c r="H239" s="220" t="str">
        <f t="shared" si="19"/>
        <v/>
      </c>
      <c r="I239" s="221" t="str">
        <f t="shared" si="20"/>
        <v/>
      </c>
      <c r="J239" s="221" t="str">
        <f t="shared" si="21"/>
        <v/>
      </c>
      <c r="K239" s="221" t="str">
        <f t="shared" si="23"/>
        <v/>
      </c>
      <c r="L239" s="221" t="str">
        <f t="shared" si="22"/>
        <v/>
      </c>
      <c r="O239" s="221"/>
      <c r="Q239" s="222"/>
    </row>
    <row r="240" spans="7:17" x14ac:dyDescent="0.25">
      <c r="G240" s="219">
        <f t="shared" si="18"/>
        <v>228</v>
      </c>
      <c r="H240" s="220" t="str">
        <f t="shared" si="19"/>
        <v/>
      </c>
      <c r="I240" s="221" t="str">
        <f t="shared" si="20"/>
        <v/>
      </c>
      <c r="J240" s="221" t="str">
        <f t="shared" si="21"/>
        <v/>
      </c>
      <c r="K240" s="221" t="str">
        <f t="shared" si="23"/>
        <v/>
      </c>
      <c r="L240" s="221" t="str">
        <f t="shared" si="22"/>
        <v/>
      </c>
      <c r="O240" s="221"/>
      <c r="Q240" s="222"/>
    </row>
    <row r="241" spans="7:17" x14ac:dyDescent="0.25">
      <c r="G241" s="219">
        <f t="shared" si="18"/>
        <v>229</v>
      </c>
      <c r="H241" s="220" t="str">
        <f t="shared" si="19"/>
        <v/>
      </c>
      <c r="I241" s="221" t="str">
        <f t="shared" si="20"/>
        <v/>
      </c>
      <c r="J241" s="221" t="str">
        <f t="shared" si="21"/>
        <v/>
      </c>
      <c r="K241" s="221" t="str">
        <f t="shared" si="23"/>
        <v/>
      </c>
      <c r="L241" s="221" t="str">
        <f t="shared" si="22"/>
        <v/>
      </c>
      <c r="O241" s="221"/>
      <c r="Q241" s="222"/>
    </row>
    <row r="242" spans="7:17" x14ac:dyDescent="0.25">
      <c r="G242" s="219">
        <f t="shared" si="18"/>
        <v>230</v>
      </c>
      <c r="H242" s="220" t="str">
        <f t="shared" si="19"/>
        <v/>
      </c>
      <c r="I242" s="221" t="str">
        <f t="shared" si="20"/>
        <v/>
      </c>
      <c r="J242" s="221" t="str">
        <f t="shared" si="21"/>
        <v/>
      </c>
      <c r="K242" s="221" t="str">
        <f t="shared" si="23"/>
        <v/>
      </c>
      <c r="L242" s="221" t="str">
        <f t="shared" si="22"/>
        <v/>
      </c>
      <c r="O242" s="221"/>
      <c r="Q242" s="222"/>
    </row>
    <row r="243" spans="7:17" x14ac:dyDescent="0.25">
      <c r="G243" s="219">
        <f t="shared" si="18"/>
        <v>231</v>
      </c>
      <c r="H243" s="220" t="str">
        <f t="shared" si="19"/>
        <v/>
      </c>
      <c r="I243" s="221" t="str">
        <f t="shared" si="20"/>
        <v/>
      </c>
      <c r="J243" s="221" t="str">
        <f t="shared" si="21"/>
        <v/>
      </c>
      <c r="K243" s="221" t="str">
        <f t="shared" si="23"/>
        <v/>
      </c>
      <c r="L243" s="221" t="str">
        <f t="shared" si="22"/>
        <v/>
      </c>
      <c r="O243" s="221"/>
      <c r="Q243" s="222"/>
    </row>
    <row r="244" spans="7:17" x14ac:dyDescent="0.25">
      <c r="G244" s="219">
        <f t="shared" si="18"/>
        <v>232</v>
      </c>
      <c r="H244" s="220" t="str">
        <f t="shared" si="19"/>
        <v/>
      </c>
      <c r="I244" s="221" t="str">
        <f t="shared" si="20"/>
        <v/>
      </c>
      <c r="J244" s="221" t="str">
        <f t="shared" si="21"/>
        <v/>
      </c>
      <c r="K244" s="221" t="str">
        <f t="shared" si="23"/>
        <v/>
      </c>
      <c r="L244" s="221" t="str">
        <f t="shared" si="22"/>
        <v/>
      </c>
      <c r="O244" s="221"/>
      <c r="Q244" s="222"/>
    </row>
    <row r="245" spans="7:17" x14ac:dyDescent="0.25">
      <c r="G245" s="219">
        <f t="shared" si="18"/>
        <v>233</v>
      </c>
      <c r="H245" s="220" t="str">
        <f t="shared" si="19"/>
        <v/>
      </c>
      <c r="I245" s="221" t="str">
        <f t="shared" si="20"/>
        <v/>
      </c>
      <c r="J245" s="221" t="str">
        <f t="shared" si="21"/>
        <v/>
      </c>
      <c r="K245" s="221" t="str">
        <f t="shared" si="23"/>
        <v/>
      </c>
      <c r="L245" s="221" t="str">
        <f t="shared" si="22"/>
        <v/>
      </c>
      <c r="O245" s="221"/>
      <c r="Q245" s="222"/>
    </row>
    <row r="246" spans="7:17" x14ac:dyDescent="0.25">
      <c r="G246" s="219">
        <f t="shared" si="18"/>
        <v>234</v>
      </c>
      <c r="H246" s="220" t="str">
        <f t="shared" si="19"/>
        <v/>
      </c>
      <c r="I246" s="221" t="str">
        <f t="shared" si="20"/>
        <v/>
      </c>
      <c r="J246" s="221" t="str">
        <f t="shared" si="21"/>
        <v/>
      </c>
      <c r="K246" s="221" t="str">
        <f t="shared" si="23"/>
        <v/>
      </c>
      <c r="L246" s="221" t="str">
        <f t="shared" si="22"/>
        <v/>
      </c>
      <c r="O246" s="221"/>
      <c r="Q246" s="222"/>
    </row>
    <row r="247" spans="7:17" x14ac:dyDescent="0.25">
      <c r="H247" s="220"/>
      <c r="I247" s="221"/>
      <c r="J247" s="217"/>
      <c r="K247" s="217"/>
      <c r="L247" s="217"/>
    </row>
    <row r="248" spans="7:17" x14ac:dyDescent="0.25">
      <c r="H248" s="220"/>
      <c r="I248" s="217"/>
      <c r="J248" s="217"/>
      <c r="K248" s="217"/>
      <c r="L248" s="217"/>
    </row>
    <row r="249" spans="7:17" x14ac:dyDescent="0.25">
      <c r="H249" s="220"/>
      <c r="I249" s="217"/>
      <c r="J249" s="217"/>
      <c r="K249" s="217"/>
      <c r="L249" s="217"/>
    </row>
    <row r="250" spans="7:17" x14ac:dyDescent="0.25">
      <c r="H250" s="220"/>
      <c r="I250" s="217"/>
      <c r="J250" s="217"/>
      <c r="K250" s="217"/>
      <c r="L250" s="217"/>
    </row>
    <row r="251" spans="7:17" x14ac:dyDescent="0.25">
      <c r="H251" s="220"/>
      <c r="I251" s="217"/>
      <c r="J251" s="217"/>
      <c r="K251" s="217"/>
      <c r="L251" s="217"/>
    </row>
    <row r="252" spans="7:17" x14ac:dyDescent="0.25">
      <c r="H252" s="220"/>
      <c r="I252" s="217"/>
      <c r="J252" s="217"/>
      <c r="K252" s="217"/>
      <c r="L252" s="217"/>
    </row>
    <row r="253" spans="7:17" x14ac:dyDescent="0.25">
      <c r="H253" s="220"/>
      <c r="I253" s="217"/>
      <c r="J253" s="217"/>
      <c r="K253" s="217"/>
      <c r="L253" s="217"/>
    </row>
    <row r="254" spans="7:17" x14ac:dyDescent="0.25">
      <c r="H254" s="220"/>
      <c r="I254" s="217"/>
      <c r="J254" s="217"/>
      <c r="K254" s="217"/>
      <c r="L254" s="217"/>
    </row>
    <row r="255" spans="7:17" x14ac:dyDescent="0.25">
      <c r="H255" s="220"/>
      <c r="I255" s="217"/>
      <c r="J255" s="217"/>
      <c r="K255" s="217"/>
      <c r="L255" s="217"/>
    </row>
    <row r="256" spans="7:17" x14ac:dyDescent="0.25">
      <c r="H256" s="220"/>
      <c r="I256" s="217"/>
      <c r="J256" s="217"/>
      <c r="K256" s="217"/>
      <c r="L256" s="217"/>
    </row>
    <row r="257" spans="8:12" x14ac:dyDescent="0.25">
      <c r="H257" s="220"/>
      <c r="I257" s="217"/>
      <c r="J257" s="217"/>
      <c r="K257" s="217"/>
      <c r="L257" s="217"/>
    </row>
    <row r="258" spans="8:12" x14ac:dyDescent="0.25">
      <c r="H258" s="220"/>
      <c r="I258" s="217"/>
      <c r="J258" s="217"/>
      <c r="K258" s="217"/>
      <c r="L258" s="217"/>
    </row>
    <row r="259" spans="8:12" x14ac:dyDescent="0.25">
      <c r="H259" s="220"/>
      <c r="I259" s="217"/>
      <c r="J259" s="217"/>
      <c r="K259" s="217"/>
      <c r="L259" s="217"/>
    </row>
    <row r="260" spans="8:12" x14ac:dyDescent="0.25">
      <c r="H260" s="220"/>
      <c r="I260" s="217"/>
      <c r="J260" s="217"/>
      <c r="K260" s="217"/>
      <c r="L260" s="217"/>
    </row>
    <row r="261" spans="8:12" x14ac:dyDescent="0.25">
      <c r="H261" s="220"/>
      <c r="I261" s="217"/>
      <c r="J261" s="217"/>
      <c r="K261" s="217"/>
      <c r="L261" s="217"/>
    </row>
    <row r="262" spans="8:12" x14ac:dyDescent="0.25">
      <c r="H262" s="220"/>
      <c r="I262" s="217"/>
      <c r="J262" s="217"/>
      <c r="K262" s="217"/>
      <c r="L262" s="217"/>
    </row>
    <row r="263" spans="8:12" x14ac:dyDescent="0.25">
      <c r="H263" s="220"/>
      <c r="I263" s="217"/>
      <c r="J263" s="217"/>
      <c r="K263" s="217"/>
      <c r="L263" s="217"/>
    </row>
    <row r="264" spans="8:12" x14ac:dyDescent="0.25">
      <c r="H264" s="220"/>
      <c r="I264" s="217"/>
      <c r="J264" s="217"/>
      <c r="K264" s="217"/>
      <c r="L264" s="217"/>
    </row>
    <row r="265" spans="8:12" x14ac:dyDescent="0.25">
      <c r="H265" s="220"/>
      <c r="I265" s="217"/>
      <c r="J265" s="217"/>
      <c r="K265" s="217"/>
      <c r="L265" s="217"/>
    </row>
    <row r="266" spans="8:12" x14ac:dyDescent="0.25">
      <c r="H266" s="220"/>
      <c r="I266" s="217"/>
      <c r="J266" s="217"/>
      <c r="K266" s="217"/>
      <c r="L266" s="217"/>
    </row>
    <row r="267" spans="8:12" x14ac:dyDescent="0.25">
      <c r="H267" s="220"/>
      <c r="I267" s="217"/>
      <c r="J267" s="217"/>
      <c r="K267" s="217"/>
      <c r="L267" s="217"/>
    </row>
    <row r="268" spans="8:12" x14ac:dyDescent="0.25">
      <c r="H268" s="220"/>
      <c r="I268" s="217"/>
      <c r="J268" s="217"/>
      <c r="K268" s="217"/>
      <c r="L268" s="217"/>
    </row>
    <row r="269" spans="8:12" x14ac:dyDescent="0.25">
      <c r="H269" s="220"/>
      <c r="I269" s="217"/>
      <c r="J269" s="217"/>
      <c r="K269" s="217"/>
      <c r="L269" s="217"/>
    </row>
    <row r="270" spans="8:12" x14ac:dyDescent="0.25">
      <c r="H270" s="220"/>
      <c r="I270" s="217"/>
      <c r="J270" s="217"/>
      <c r="K270" s="217"/>
      <c r="L270" s="217"/>
    </row>
    <row r="271" spans="8:12" x14ac:dyDescent="0.25">
      <c r="H271" s="220"/>
      <c r="I271" s="217"/>
      <c r="J271" s="217"/>
      <c r="K271" s="217"/>
      <c r="L271" s="217"/>
    </row>
    <row r="272" spans="8:12" x14ac:dyDescent="0.25">
      <c r="H272" s="220"/>
      <c r="I272" s="217"/>
      <c r="J272" s="217"/>
      <c r="K272" s="217"/>
      <c r="L272" s="217"/>
    </row>
    <row r="273" spans="8:12" x14ac:dyDescent="0.25">
      <c r="H273" s="220"/>
      <c r="I273" s="217"/>
      <c r="J273" s="217"/>
      <c r="K273" s="217"/>
      <c r="L273" s="217"/>
    </row>
    <row r="274" spans="8:12" x14ac:dyDescent="0.25">
      <c r="H274" s="220"/>
      <c r="I274" s="217"/>
      <c r="J274" s="217"/>
      <c r="K274" s="217"/>
      <c r="L274" s="217"/>
    </row>
    <row r="275" spans="8:12" x14ac:dyDescent="0.25">
      <c r="H275" s="220"/>
      <c r="I275" s="217"/>
      <c r="J275" s="217"/>
      <c r="K275" s="217"/>
      <c r="L275" s="217"/>
    </row>
    <row r="276" spans="8:12" x14ac:dyDescent="0.25">
      <c r="H276" s="220"/>
      <c r="I276" s="217"/>
      <c r="J276" s="217"/>
      <c r="K276" s="217"/>
      <c r="L276" s="217"/>
    </row>
    <row r="277" spans="8:12" x14ac:dyDescent="0.25">
      <c r="H277" s="220"/>
      <c r="I277" s="217"/>
      <c r="J277" s="217"/>
      <c r="K277" s="217"/>
      <c r="L277" s="217"/>
    </row>
    <row r="278" spans="8:12" x14ac:dyDescent="0.25">
      <c r="H278" s="220"/>
      <c r="I278" s="217"/>
      <c r="J278" s="217"/>
      <c r="K278" s="217"/>
      <c r="L278" s="217"/>
    </row>
    <row r="279" spans="8:12" x14ac:dyDescent="0.25">
      <c r="H279" s="220"/>
      <c r="I279" s="217"/>
      <c r="J279" s="217"/>
      <c r="K279" s="217"/>
      <c r="L279" s="217"/>
    </row>
    <row r="280" spans="8:12" x14ac:dyDescent="0.25">
      <c r="H280" s="220"/>
      <c r="I280" s="217"/>
      <c r="J280" s="217"/>
      <c r="K280" s="217"/>
      <c r="L280" s="217"/>
    </row>
    <row r="281" spans="8:12" x14ac:dyDescent="0.25">
      <c r="H281" s="220"/>
      <c r="I281" s="217"/>
      <c r="J281" s="217"/>
      <c r="K281" s="217"/>
      <c r="L281" s="217"/>
    </row>
    <row r="282" spans="8:12" x14ac:dyDescent="0.25">
      <c r="H282" s="220"/>
      <c r="I282" s="217"/>
      <c r="J282" s="217"/>
      <c r="K282" s="217"/>
      <c r="L282" s="217"/>
    </row>
    <row r="283" spans="8:12" x14ac:dyDescent="0.25">
      <c r="H283" s="220"/>
      <c r="I283" s="217"/>
      <c r="J283" s="217"/>
      <c r="K283" s="217"/>
      <c r="L283" s="217"/>
    </row>
    <row r="284" spans="8:12" x14ac:dyDescent="0.25">
      <c r="H284" s="220"/>
      <c r="I284" s="217"/>
      <c r="J284" s="217"/>
      <c r="K284" s="217"/>
      <c r="L284" s="217"/>
    </row>
    <row r="285" spans="8:12" x14ac:dyDescent="0.25">
      <c r="H285" s="220"/>
      <c r="I285" s="217"/>
      <c r="J285" s="217"/>
      <c r="K285" s="217"/>
      <c r="L285" s="217"/>
    </row>
    <row r="286" spans="8:12" x14ac:dyDescent="0.25">
      <c r="H286" s="220"/>
      <c r="I286" s="217"/>
      <c r="J286" s="217"/>
      <c r="K286" s="217"/>
      <c r="L286" s="217"/>
    </row>
    <row r="287" spans="8:12" x14ac:dyDescent="0.25">
      <c r="H287" s="220"/>
      <c r="I287" s="217"/>
      <c r="J287" s="217"/>
      <c r="K287" s="217"/>
      <c r="L287" s="217"/>
    </row>
    <row r="288" spans="8:12" x14ac:dyDescent="0.25">
      <c r="H288" s="220"/>
      <c r="I288" s="217"/>
      <c r="J288" s="217"/>
      <c r="K288" s="217"/>
      <c r="L288" s="217"/>
    </row>
    <row r="289" spans="8:12" x14ac:dyDescent="0.25">
      <c r="H289" s="220"/>
      <c r="I289" s="217"/>
      <c r="J289" s="217"/>
      <c r="K289" s="217"/>
      <c r="L289" s="217"/>
    </row>
    <row r="290" spans="8:12" x14ac:dyDescent="0.25">
      <c r="H290" s="220"/>
      <c r="I290" s="217"/>
      <c r="J290" s="217"/>
      <c r="K290" s="217"/>
      <c r="L290" s="217"/>
    </row>
    <row r="291" spans="8:12" x14ac:dyDescent="0.25">
      <c r="H291" s="220"/>
      <c r="I291" s="217"/>
      <c r="J291" s="217"/>
      <c r="K291" s="217"/>
      <c r="L291" s="217"/>
    </row>
    <row r="292" spans="8:12" x14ac:dyDescent="0.25">
      <c r="H292" s="220"/>
      <c r="I292" s="217"/>
      <c r="J292" s="217"/>
      <c r="K292" s="217"/>
      <c r="L292" s="217"/>
    </row>
    <row r="293" spans="8:12" x14ac:dyDescent="0.25">
      <c r="H293" s="220"/>
      <c r="I293" s="217"/>
      <c r="J293" s="217"/>
      <c r="K293" s="217"/>
      <c r="L293" s="217"/>
    </row>
    <row r="294" spans="8:12" x14ac:dyDescent="0.25">
      <c r="H294" s="220"/>
      <c r="I294" s="217"/>
      <c r="J294" s="217"/>
      <c r="K294" s="217"/>
      <c r="L294" s="217"/>
    </row>
    <row r="295" spans="8:12" x14ac:dyDescent="0.25">
      <c r="H295" s="220"/>
      <c r="I295" s="217"/>
      <c r="J295" s="217"/>
      <c r="K295" s="217"/>
      <c r="L295" s="217"/>
    </row>
    <row r="296" spans="8:12" x14ac:dyDescent="0.25">
      <c r="H296" s="220"/>
      <c r="I296" s="217"/>
      <c r="J296" s="217"/>
      <c r="K296" s="217"/>
      <c r="L296" s="217"/>
    </row>
    <row r="297" spans="8:12" x14ac:dyDescent="0.25">
      <c r="H297" s="220"/>
      <c r="I297" s="217"/>
      <c r="J297" s="217"/>
      <c r="K297" s="217"/>
      <c r="L297" s="217"/>
    </row>
    <row r="298" spans="8:12" x14ac:dyDescent="0.25">
      <c r="H298" s="220"/>
      <c r="I298" s="217"/>
      <c r="J298" s="217"/>
      <c r="K298" s="217"/>
      <c r="L298" s="217"/>
    </row>
    <row r="299" spans="8:12" x14ac:dyDescent="0.25">
      <c r="H299" s="220"/>
      <c r="I299" s="217"/>
      <c r="J299" s="217"/>
      <c r="K299" s="217"/>
      <c r="L299" s="217"/>
    </row>
    <row r="300" spans="8:12" x14ac:dyDescent="0.25">
      <c r="H300" s="220"/>
      <c r="I300" s="217"/>
      <c r="J300" s="217"/>
      <c r="K300" s="217"/>
      <c r="L300" s="217"/>
    </row>
    <row r="301" spans="8:12" x14ac:dyDescent="0.25">
      <c r="H301" s="220"/>
      <c r="I301" s="217"/>
      <c r="J301" s="217"/>
      <c r="K301" s="217"/>
      <c r="L301" s="217"/>
    </row>
    <row r="302" spans="8:12" x14ac:dyDescent="0.25">
      <c r="H302" s="220"/>
      <c r="I302" s="217"/>
      <c r="J302" s="217"/>
      <c r="K302" s="217"/>
      <c r="L302" s="217"/>
    </row>
    <row r="303" spans="8:12" x14ac:dyDescent="0.25">
      <c r="H303" s="220"/>
      <c r="I303" s="217"/>
      <c r="J303" s="217"/>
      <c r="K303" s="217"/>
      <c r="L303" s="217"/>
    </row>
    <row r="304" spans="8:12" x14ac:dyDescent="0.25">
      <c r="H304" s="220"/>
      <c r="I304" s="217"/>
      <c r="J304" s="217"/>
      <c r="K304" s="217"/>
      <c r="L304" s="217"/>
    </row>
    <row r="305" spans="8:12" x14ac:dyDescent="0.25">
      <c r="H305" s="220"/>
      <c r="I305" s="217"/>
      <c r="J305" s="217"/>
      <c r="K305" s="217"/>
      <c r="L305" s="217"/>
    </row>
    <row r="306" spans="8:12" x14ac:dyDescent="0.25">
      <c r="H306" s="220"/>
      <c r="I306" s="217"/>
      <c r="J306" s="217"/>
      <c r="K306" s="217"/>
      <c r="L306" s="217"/>
    </row>
    <row r="307" spans="8:12" x14ac:dyDescent="0.25">
      <c r="H307" s="220"/>
      <c r="I307" s="217"/>
      <c r="J307" s="217"/>
      <c r="K307" s="217"/>
      <c r="L307" s="217"/>
    </row>
    <row r="308" spans="8:12" x14ac:dyDescent="0.25">
      <c r="H308" s="220"/>
      <c r="I308" s="217"/>
      <c r="J308" s="217"/>
      <c r="K308" s="217"/>
      <c r="L308" s="217"/>
    </row>
    <row r="309" spans="8:12" x14ac:dyDescent="0.25">
      <c r="H309" s="220"/>
      <c r="I309" s="217"/>
      <c r="J309" s="217"/>
      <c r="K309" s="217"/>
      <c r="L309" s="217"/>
    </row>
    <row r="310" spans="8:12" x14ac:dyDescent="0.25">
      <c r="H310" s="220"/>
      <c r="I310" s="217"/>
      <c r="J310" s="217"/>
      <c r="K310" s="217"/>
      <c r="L310" s="217"/>
    </row>
    <row r="311" spans="8:12" x14ac:dyDescent="0.25">
      <c r="H311" s="220"/>
      <c r="I311" s="217"/>
      <c r="J311" s="217"/>
      <c r="K311" s="217"/>
      <c r="L311" s="217"/>
    </row>
    <row r="312" spans="8:12" x14ac:dyDescent="0.25">
      <c r="H312" s="220"/>
      <c r="I312" s="217"/>
      <c r="J312" s="217"/>
      <c r="K312" s="217"/>
      <c r="L312" s="217"/>
    </row>
    <row r="313" spans="8:12" x14ac:dyDescent="0.25">
      <c r="H313" s="220"/>
      <c r="I313" s="217"/>
      <c r="J313" s="217"/>
      <c r="K313" s="217"/>
      <c r="L313" s="217"/>
    </row>
    <row r="314" spans="8:12" x14ac:dyDescent="0.25">
      <c r="H314" s="220"/>
      <c r="I314" s="217"/>
      <c r="J314" s="217"/>
      <c r="K314" s="217"/>
      <c r="L314" s="217"/>
    </row>
    <row r="315" spans="8:12" x14ac:dyDescent="0.25">
      <c r="H315" s="220"/>
      <c r="I315" s="217"/>
      <c r="J315" s="217"/>
      <c r="K315" s="217"/>
      <c r="L315" s="217"/>
    </row>
    <row r="316" spans="8:12" x14ac:dyDescent="0.25">
      <c r="H316" s="220"/>
      <c r="I316" s="217"/>
      <c r="J316" s="217"/>
      <c r="K316" s="217"/>
      <c r="L316" s="217"/>
    </row>
    <row r="317" spans="8:12" x14ac:dyDescent="0.25">
      <c r="H317" s="220"/>
      <c r="I317" s="217"/>
      <c r="J317" s="217"/>
      <c r="K317" s="217"/>
      <c r="L317" s="217"/>
    </row>
    <row r="318" spans="8:12" x14ac:dyDescent="0.25">
      <c r="H318" s="220"/>
      <c r="I318" s="217"/>
      <c r="J318" s="217"/>
      <c r="K318" s="217"/>
      <c r="L318" s="217"/>
    </row>
    <row r="319" spans="8:12" x14ac:dyDescent="0.25">
      <c r="H319" s="220"/>
      <c r="I319" s="217"/>
      <c r="J319" s="217"/>
      <c r="K319" s="217"/>
      <c r="L319" s="217"/>
    </row>
    <row r="320" spans="8:12" x14ac:dyDescent="0.25">
      <c r="H320" s="220"/>
      <c r="I320" s="217"/>
      <c r="J320" s="217"/>
      <c r="K320" s="217"/>
      <c r="L320" s="217"/>
    </row>
    <row r="321" spans="8:12" x14ac:dyDescent="0.25">
      <c r="H321" s="220"/>
      <c r="I321" s="217"/>
      <c r="J321" s="217"/>
      <c r="K321" s="217"/>
      <c r="L321" s="217"/>
    </row>
    <row r="322" spans="8:12" x14ac:dyDescent="0.25">
      <c r="H322" s="220"/>
      <c r="I322" s="217"/>
      <c r="J322" s="217"/>
      <c r="K322" s="217"/>
      <c r="L322" s="217"/>
    </row>
    <row r="323" spans="8:12" x14ac:dyDescent="0.25">
      <c r="H323" s="220"/>
      <c r="I323" s="217"/>
      <c r="J323" s="217"/>
      <c r="K323" s="217"/>
      <c r="L323" s="217"/>
    </row>
    <row r="324" spans="8:12" x14ac:dyDescent="0.25">
      <c r="H324" s="220"/>
      <c r="I324" s="217"/>
      <c r="J324" s="217"/>
      <c r="K324" s="217"/>
      <c r="L324" s="217"/>
    </row>
    <row r="325" spans="8:12" x14ac:dyDescent="0.25">
      <c r="H325" s="220"/>
      <c r="I325" s="217"/>
      <c r="J325" s="217"/>
      <c r="K325" s="217"/>
      <c r="L325" s="217"/>
    </row>
    <row r="326" spans="8:12" x14ac:dyDescent="0.25">
      <c r="H326" s="220"/>
      <c r="I326" s="217"/>
      <c r="J326" s="217"/>
      <c r="K326" s="217"/>
      <c r="L326" s="217"/>
    </row>
    <row r="327" spans="8:12" x14ac:dyDescent="0.25">
      <c r="H327" s="220"/>
      <c r="I327" s="217"/>
      <c r="J327" s="217"/>
      <c r="K327" s="217"/>
      <c r="L327" s="217"/>
    </row>
    <row r="328" spans="8:12" x14ac:dyDescent="0.25">
      <c r="H328" s="220"/>
      <c r="I328" s="217"/>
      <c r="J328" s="217"/>
      <c r="K328" s="217"/>
      <c r="L328" s="217"/>
    </row>
    <row r="329" spans="8:12" x14ac:dyDescent="0.25">
      <c r="H329" s="220"/>
      <c r="I329" s="217"/>
      <c r="J329" s="217"/>
      <c r="K329" s="217"/>
      <c r="L329" s="217"/>
    </row>
    <row r="330" spans="8:12" x14ac:dyDescent="0.25">
      <c r="H330" s="220"/>
      <c r="I330" s="217"/>
      <c r="J330" s="217"/>
      <c r="K330" s="217"/>
      <c r="L330" s="217"/>
    </row>
    <row r="331" spans="8:12" x14ac:dyDescent="0.25">
      <c r="H331" s="220"/>
      <c r="I331" s="217"/>
      <c r="J331" s="217"/>
      <c r="K331" s="217"/>
      <c r="L331" s="217"/>
    </row>
    <row r="332" spans="8:12" x14ac:dyDescent="0.25">
      <c r="H332" s="220"/>
      <c r="I332" s="217"/>
      <c r="J332" s="217"/>
      <c r="K332" s="217"/>
      <c r="L332" s="217"/>
    </row>
    <row r="333" spans="8:12" x14ac:dyDescent="0.25">
      <c r="H333" s="220"/>
      <c r="I333" s="217"/>
      <c r="J333" s="217"/>
      <c r="K333" s="217"/>
      <c r="L333" s="217"/>
    </row>
    <row r="334" spans="8:12" x14ac:dyDescent="0.25">
      <c r="H334" s="220"/>
      <c r="I334" s="217"/>
      <c r="J334" s="217"/>
      <c r="K334" s="217"/>
      <c r="L334" s="217"/>
    </row>
    <row r="335" spans="8:12" x14ac:dyDescent="0.25">
      <c r="H335" s="220"/>
      <c r="I335" s="217"/>
      <c r="J335" s="217"/>
      <c r="K335" s="217"/>
      <c r="L335" s="217"/>
    </row>
    <row r="336" spans="8:12" x14ac:dyDescent="0.25">
      <c r="H336" s="220"/>
      <c r="I336" s="217"/>
      <c r="J336" s="217"/>
      <c r="K336" s="217"/>
      <c r="L336" s="217"/>
    </row>
    <row r="337" spans="8:12" x14ac:dyDescent="0.25">
      <c r="H337" s="220"/>
      <c r="I337" s="217"/>
      <c r="J337" s="217"/>
      <c r="K337" s="217"/>
      <c r="L337" s="217"/>
    </row>
    <row r="338" spans="8:12" x14ac:dyDescent="0.25">
      <c r="H338" s="220"/>
      <c r="I338" s="217"/>
      <c r="J338" s="217"/>
      <c r="K338" s="217"/>
      <c r="L338" s="217"/>
    </row>
    <row r="339" spans="8:12" x14ac:dyDescent="0.25">
      <c r="H339" s="220"/>
      <c r="I339" s="217"/>
      <c r="J339" s="217"/>
      <c r="K339" s="217"/>
      <c r="L339" s="217"/>
    </row>
    <row r="340" spans="8:12" x14ac:dyDescent="0.25">
      <c r="H340" s="220"/>
      <c r="I340" s="217"/>
      <c r="J340" s="217"/>
      <c r="K340" s="217"/>
      <c r="L340" s="217"/>
    </row>
    <row r="341" spans="8:12" x14ac:dyDescent="0.25">
      <c r="H341" s="220"/>
      <c r="I341" s="217"/>
      <c r="J341" s="217"/>
      <c r="K341" s="217"/>
      <c r="L341" s="217"/>
    </row>
    <row r="342" spans="8:12" x14ac:dyDescent="0.25">
      <c r="H342" s="220"/>
      <c r="I342" s="217"/>
      <c r="J342" s="217"/>
      <c r="K342" s="217"/>
      <c r="L342" s="217"/>
    </row>
    <row r="343" spans="8:12" x14ac:dyDescent="0.25">
      <c r="H343" s="220"/>
      <c r="I343" s="217"/>
      <c r="J343" s="217"/>
      <c r="K343" s="217"/>
      <c r="L343" s="217"/>
    </row>
    <row r="344" spans="8:12" x14ac:dyDescent="0.25">
      <c r="H344" s="220"/>
      <c r="I344" s="217"/>
      <c r="J344" s="217"/>
      <c r="K344" s="217"/>
      <c r="L344" s="217"/>
    </row>
    <row r="345" spans="8:12" x14ac:dyDescent="0.25">
      <c r="H345" s="220"/>
      <c r="I345" s="217"/>
      <c r="J345" s="217"/>
      <c r="K345" s="217"/>
      <c r="L345" s="217"/>
    </row>
    <row r="346" spans="8:12" x14ac:dyDescent="0.25">
      <c r="H346" s="220"/>
      <c r="I346" s="217"/>
      <c r="J346" s="217"/>
      <c r="K346" s="217"/>
      <c r="L346" s="217"/>
    </row>
    <row r="347" spans="8:12" x14ac:dyDescent="0.25">
      <c r="H347" s="220"/>
      <c r="I347" s="217"/>
      <c r="J347" s="217"/>
      <c r="K347" s="217"/>
      <c r="L347" s="217"/>
    </row>
    <row r="348" spans="8:12" x14ac:dyDescent="0.25">
      <c r="H348" s="220"/>
      <c r="I348" s="217"/>
      <c r="J348" s="217"/>
      <c r="K348" s="217"/>
      <c r="L348" s="217"/>
    </row>
    <row r="349" spans="8:12" x14ac:dyDescent="0.25">
      <c r="H349" s="220"/>
      <c r="I349" s="217"/>
      <c r="J349" s="217"/>
      <c r="K349" s="217"/>
      <c r="L349" s="217"/>
    </row>
    <row r="350" spans="8:12" x14ac:dyDescent="0.25">
      <c r="H350" s="220"/>
      <c r="I350" s="217"/>
      <c r="J350" s="217"/>
      <c r="K350" s="217"/>
      <c r="L350" s="217"/>
    </row>
    <row r="351" spans="8:12" x14ac:dyDescent="0.25">
      <c r="H351" s="220"/>
      <c r="I351" s="217"/>
      <c r="J351" s="217"/>
      <c r="K351" s="217"/>
      <c r="L351" s="217"/>
    </row>
    <row r="352" spans="8:12" x14ac:dyDescent="0.25">
      <c r="H352" s="220"/>
      <c r="I352" s="217"/>
      <c r="J352" s="217"/>
      <c r="K352" s="217"/>
      <c r="L352" s="217"/>
    </row>
    <row r="353" spans="8:12" x14ac:dyDescent="0.25">
      <c r="H353" s="220"/>
      <c r="I353" s="217"/>
      <c r="J353" s="217"/>
      <c r="K353" s="217"/>
      <c r="L353" s="217"/>
    </row>
    <row r="354" spans="8:12" x14ac:dyDescent="0.25">
      <c r="H354" s="220"/>
      <c r="I354" s="217"/>
      <c r="J354" s="217"/>
      <c r="K354" s="217"/>
      <c r="L354" s="217"/>
    </row>
    <row r="355" spans="8:12" x14ac:dyDescent="0.25">
      <c r="H355" s="220"/>
      <c r="I355" s="217"/>
      <c r="J355" s="217"/>
      <c r="K355" s="217"/>
      <c r="L355" s="217"/>
    </row>
    <row r="356" spans="8:12" x14ac:dyDescent="0.25">
      <c r="H356" s="220"/>
      <c r="I356" s="217"/>
      <c r="J356" s="217"/>
      <c r="K356" s="217"/>
      <c r="L356" s="217"/>
    </row>
    <row r="357" spans="8:12" x14ac:dyDescent="0.25">
      <c r="H357" s="220"/>
      <c r="I357" s="217"/>
      <c r="J357" s="217"/>
      <c r="K357" s="217"/>
      <c r="L357" s="217"/>
    </row>
    <row r="358" spans="8:12" x14ac:dyDescent="0.25">
      <c r="H358" s="220"/>
      <c r="I358" s="217"/>
      <c r="J358" s="217"/>
      <c r="K358" s="217"/>
      <c r="L358" s="217"/>
    </row>
    <row r="359" spans="8:12" x14ac:dyDescent="0.25">
      <c r="H359" s="220"/>
      <c r="I359" s="217"/>
      <c r="J359" s="217"/>
      <c r="K359" s="217"/>
      <c r="L359" s="217"/>
    </row>
    <row r="360" spans="8:12" x14ac:dyDescent="0.25">
      <c r="H360" s="220"/>
      <c r="I360" s="217"/>
      <c r="J360" s="217"/>
      <c r="K360" s="217"/>
      <c r="L360" s="217"/>
    </row>
    <row r="361" spans="8:12" x14ac:dyDescent="0.25">
      <c r="H361" s="220"/>
      <c r="I361" s="217"/>
      <c r="J361" s="217"/>
      <c r="K361" s="217"/>
      <c r="L361" s="217"/>
    </row>
    <row r="362" spans="8:12" x14ac:dyDescent="0.25">
      <c r="H362" s="220"/>
      <c r="I362" s="217"/>
      <c r="J362" s="217"/>
      <c r="K362" s="217"/>
      <c r="L362" s="217"/>
    </row>
    <row r="363" spans="8:12" x14ac:dyDescent="0.25">
      <c r="H363" s="220"/>
      <c r="I363" s="217"/>
      <c r="J363" s="217"/>
      <c r="K363" s="217"/>
      <c r="L363" s="217"/>
    </row>
    <row r="364" spans="8:12" x14ac:dyDescent="0.25">
      <c r="H364" s="220"/>
      <c r="I364" s="217"/>
      <c r="J364" s="217"/>
      <c r="K364" s="217"/>
      <c r="L364" s="217"/>
    </row>
    <row r="365" spans="8:12" x14ac:dyDescent="0.25">
      <c r="H365" s="220"/>
      <c r="I365" s="217"/>
      <c r="J365" s="217"/>
      <c r="K365" s="217"/>
      <c r="L365" s="217"/>
    </row>
    <row r="366" spans="8:12" x14ac:dyDescent="0.25">
      <c r="H366" s="220"/>
      <c r="I366" s="217"/>
      <c r="J366" s="217"/>
      <c r="K366" s="217"/>
      <c r="L366" s="217"/>
    </row>
    <row r="367" spans="8:12" x14ac:dyDescent="0.25">
      <c r="H367" s="220"/>
      <c r="I367" s="217"/>
      <c r="J367" s="217"/>
      <c r="K367" s="217"/>
      <c r="L367" s="217"/>
    </row>
    <row r="368" spans="8:12" x14ac:dyDescent="0.25">
      <c r="H368" s="220"/>
      <c r="I368" s="217"/>
      <c r="J368" s="217"/>
      <c r="K368" s="217"/>
      <c r="L368" s="217"/>
    </row>
    <row r="369" spans="8:12" x14ac:dyDescent="0.25">
      <c r="H369" s="220"/>
      <c r="I369" s="217"/>
      <c r="J369" s="217"/>
      <c r="K369" s="217"/>
      <c r="L369" s="217"/>
    </row>
    <row r="370" spans="8:12" x14ac:dyDescent="0.25">
      <c r="H370" s="220"/>
      <c r="I370" s="217"/>
      <c r="J370" s="217"/>
      <c r="K370" s="217"/>
      <c r="L370" s="217"/>
    </row>
    <row r="371" spans="8:12" x14ac:dyDescent="0.25">
      <c r="H371" s="220"/>
      <c r="I371" s="217"/>
      <c r="J371" s="217"/>
      <c r="K371" s="217"/>
      <c r="L371" s="217"/>
    </row>
    <row r="372" spans="8:12" x14ac:dyDescent="0.25">
      <c r="H372" s="220"/>
      <c r="I372" s="217"/>
      <c r="J372" s="217"/>
      <c r="K372" s="217"/>
      <c r="L372" s="217"/>
    </row>
    <row r="373" spans="8:12" x14ac:dyDescent="0.25">
      <c r="H373" s="220"/>
      <c r="I373" s="217"/>
      <c r="J373" s="217"/>
      <c r="K373" s="217"/>
      <c r="L373" s="217"/>
    </row>
    <row r="374" spans="8:12" x14ac:dyDescent="0.25">
      <c r="H374" s="220"/>
      <c r="I374" s="217"/>
      <c r="J374" s="217"/>
      <c r="K374" s="217"/>
      <c r="L374" s="217"/>
    </row>
    <row r="375" spans="8:12" x14ac:dyDescent="0.25">
      <c r="H375" s="220"/>
      <c r="I375" s="217"/>
      <c r="J375" s="217"/>
      <c r="K375" s="217"/>
      <c r="L375" s="217"/>
    </row>
    <row r="376" spans="8:12" x14ac:dyDescent="0.25">
      <c r="H376" s="220"/>
      <c r="I376" s="217"/>
      <c r="J376" s="217"/>
      <c r="K376" s="217"/>
      <c r="L376" s="217"/>
    </row>
    <row r="377" spans="8:12" x14ac:dyDescent="0.25">
      <c r="H377" s="220"/>
      <c r="I377" s="217"/>
      <c r="J377" s="217"/>
      <c r="K377" s="217"/>
      <c r="L377" s="217"/>
    </row>
    <row r="378" spans="8:12" x14ac:dyDescent="0.25">
      <c r="H378" s="220"/>
      <c r="I378" s="217"/>
      <c r="J378" s="217"/>
      <c r="K378" s="217"/>
      <c r="L378" s="217"/>
    </row>
    <row r="379" spans="8:12" x14ac:dyDescent="0.25">
      <c r="H379" s="220"/>
      <c r="I379" s="217"/>
      <c r="J379" s="217"/>
      <c r="K379" s="217"/>
      <c r="L379" s="217"/>
    </row>
    <row r="380" spans="8:12" x14ac:dyDescent="0.25">
      <c r="H380" s="220"/>
      <c r="I380" s="217"/>
      <c r="J380" s="217"/>
      <c r="K380" s="217"/>
      <c r="L380" s="217"/>
    </row>
    <row r="381" spans="8:12" x14ac:dyDescent="0.25">
      <c r="H381" s="220"/>
      <c r="I381" s="217"/>
      <c r="J381" s="217"/>
      <c r="K381" s="217"/>
      <c r="L381" s="217"/>
    </row>
    <row r="382" spans="8:12" x14ac:dyDescent="0.25">
      <c r="H382" s="220"/>
      <c r="I382" s="217"/>
      <c r="J382" s="217"/>
      <c r="K382" s="217"/>
      <c r="L382" s="217"/>
    </row>
    <row r="383" spans="8:12" x14ac:dyDescent="0.25">
      <c r="H383" s="220"/>
      <c r="I383" s="217"/>
      <c r="J383" s="217"/>
      <c r="K383" s="217"/>
      <c r="L383" s="217"/>
    </row>
    <row r="384" spans="8:12" x14ac:dyDescent="0.25">
      <c r="H384" s="220"/>
      <c r="I384" s="217"/>
      <c r="J384" s="217"/>
      <c r="K384" s="217"/>
      <c r="L384" s="217"/>
    </row>
    <row r="385" spans="8:12" x14ac:dyDescent="0.25">
      <c r="H385" s="220"/>
      <c r="I385" s="217"/>
      <c r="J385" s="217"/>
      <c r="K385" s="217"/>
      <c r="L385" s="217"/>
    </row>
    <row r="386" spans="8:12" x14ac:dyDescent="0.25">
      <c r="H386" s="220"/>
      <c r="I386" s="217"/>
      <c r="J386" s="217"/>
      <c r="K386" s="217"/>
      <c r="L386" s="217"/>
    </row>
    <row r="387" spans="8:12" x14ac:dyDescent="0.25">
      <c r="H387" s="220"/>
      <c r="I387" s="217"/>
      <c r="J387" s="217"/>
      <c r="K387" s="217"/>
      <c r="L387" s="217"/>
    </row>
    <row r="388" spans="8:12" x14ac:dyDescent="0.25">
      <c r="H388" s="220"/>
      <c r="I388" s="217"/>
      <c r="J388" s="217"/>
      <c r="K388" s="217"/>
      <c r="L388" s="217"/>
    </row>
    <row r="389" spans="8:12" x14ac:dyDescent="0.25">
      <c r="H389" s="220"/>
      <c r="I389" s="217"/>
      <c r="J389" s="217"/>
      <c r="K389" s="217"/>
      <c r="L389" s="217"/>
    </row>
    <row r="390" spans="8:12" x14ac:dyDescent="0.25">
      <c r="H390" s="220"/>
      <c r="I390" s="217"/>
      <c r="J390" s="217"/>
      <c r="K390" s="217"/>
      <c r="L390" s="217"/>
    </row>
    <row r="391" spans="8:12" x14ac:dyDescent="0.25">
      <c r="H391" s="220"/>
      <c r="I391" s="217"/>
      <c r="J391" s="217"/>
      <c r="K391" s="217"/>
      <c r="L391" s="217"/>
    </row>
    <row r="392" spans="8:12" x14ac:dyDescent="0.25">
      <c r="H392" s="220"/>
      <c r="I392" s="217"/>
      <c r="J392" s="217"/>
      <c r="K392" s="217"/>
      <c r="L392" s="217"/>
    </row>
    <row r="393" spans="8:12" x14ac:dyDescent="0.25">
      <c r="H393" s="220"/>
      <c r="I393" s="217"/>
      <c r="J393" s="217"/>
      <c r="K393" s="217"/>
      <c r="L393" s="217"/>
    </row>
    <row r="394" spans="8:12" x14ac:dyDescent="0.25">
      <c r="H394" s="220"/>
      <c r="I394" s="217"/>
      <c r="J394" s="217"/>
      <c r="K394" s="217"/>
      <c r="L394" s="217"/>
    </row>
    <row r="395" spans="8:12" x14ac:dyDescent="0.25">
      <c r="H395" s="220"/>
      <c r="I395" s="217"/>
      <c r="J395" s="217"/>
      <c r="K395" s="217"/>
      <c r="L395" s="217"/>
    </row>
    <row r="396" spans="8:12" x14ac:dyDescent="0.25">
      <c r="H396" s="220"/>
      <c r="I396" s="217"/>
      <c r="J396" s="217"/>
      <c r="K396" s="217"/>
      <c r="L396" s="217"/>
    </row>
  </sheetData>
  <sheetProtection password="F4D7" sheet="1" objects="1" scenarios="1"/>
  <mergeCells count="2">
    <mergeCell ref="B1:L1"/>
    <mergeCell ref="B2:L2"/>
  </mergeCells>
  <conditionalFormatting sqref="C10">
    <cfRule type="expression" dxfId="2" priority="3">
      <formula>IF($D$10=0,TRUE,FALSE)</formula>
    </cfRule>
  </conditionalFormatting>
  <conditionalFormatting sqref="H6:L246">
    <cfRule type="expression" dxfId="1" priority="2">
      <formula>IF(H6&lt;&gt;"",TRUE,FALSE)</formula>
    </cfRule>
  </conditionalFormatting>
  <conditionalFormatting sqref="E11">
    <cfRule type="expression" dxfId="0" priority="1">
      <formula>IF($C$11="",TRUE,FALSE)</formula>
    </cfRule>
  </conditionalFormatting>
  <dataValidations count="5">
    <dataValidation type="list" allowBlank="1" showInputMessage="1" showErrorMessage="1" sqref="C12">
      <formula1>"Alemana, Francesa"</formula1>
    </dataValidation>
    <dataValidation type="list" allowBlank="1" showInputMessage="1" showErrorMessage="1" sqref="C11">
      <formula1>"Parcial, Total"</formula1>
    </dataValidation>
    <dataValidation type="list" allowBlank="1" showInputMessage="1" showErrorMessage="1" sqref="C10">
      <formula1>INDIRECT($C$9)</formula1>
    </dataValidation>
    <dataValidation type="list" allowBlank="1" showInputMessage="1" showErrorMessage="1" sqref="C9">
      <formula1>"Mensual, Trimestral, Semestral, Anual, Vencimiento"</formula1>
    </dataValidation>
    <dataValidation type="whole" allowBlank="1" showInputMessage="1" showErrorMessage="1" sqref="C8">
      <formula1>1</formula1>
      <formula2>15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showGridLines="0" topLeftCell="C32" zoomScale="90" zoomScaleNormal="90" workbookViewId="0">
      <selection activeCell="J33" sqref="J1:J1048576"/>
    </sheetView>
  </sheetViews>
  <sheetFormatPr baseColWidth="10" defaultRowHeight="11.25" x14ac:dyDescent="0.2"/>
  <cols>
    <col min="1" max="1" width="15.28515625" style="260" customWidth="1"/>
    <col min="2" max="3" width="13" style="260" bestFit="1" customWidth="1"/>
    <col min="4" max="4" width="13.42578125" style="260" bestFit="1" customWidth="1"/>
    <col min="5" max="5" width="13.85546875" style="260" bestFit="1" customWidth="1"/>
    <col min="6" max="7" width="13" style="260" bestFit="1" customWidth="1"/>
    <col min="8" max="8" width="13.42578125" style="260" bestFit="1" customWidth="1"/>
    <col min="9" max="9" width="13.85546875" style="260" bestFit="1" customWidth="1"/>
    <col min="10" max="11" width="13" style="260" bestFit="1" customWidth="1"/>
    <col min="12" max="12" width="13.42578125" style="260" bestFit="1" customWidth="1"/>
    <col min="13" max="13" width="13.85546875" style="260" bestFit="1" customWidth="1"/>
    <col min="14" max="15" width="13" style="260" bestFit="1" customWidth="1"/>
    <col min="16" max="16" width="13.42578125" style="260" bestFit="1" customWidth="1"/>
    <col min="17" max="17" width="13.85546875" style="260" bestFit="1" customWidth="1"/>
    <col min="18" max="16384" width="11.42578125" style="260"/>
  </cols>
  <sheetData>
    <row r="2" spans="1:17" ht="25.5" customHeight="1" x14ac:dyDescent="0.2">
      <c r="A2" s="722" t="s">
        <v>264</v>
      </c>
      <c r="B2" s="722"/>
    </row>
    <row r="3" spans="1:17" x14ac:dyDescent="0.2">
      <c r="A3" s="533" t="s">
        <v>263</v>
      </c>
      <c r="B3" s="533" t="s">
        <v>1</v>
      </c>
    </row>
    <row r="4" spans="1:17" ht="12" x14ac:dyDescent="0.2">
      <c r="A4" s="525"/>
      <c r="B4" s="525"/>
    </row>
    <row r="5" spans="1:17" ht="12" x14ac:dyDescent="0.2">
      <c r="A5" s="526"/>
      <c r="B5" s="525"/>
    </row>
    <row r="6" spans="1:17" ht="12" x14ac:dyDescent="0.2">
      <c r="A6" s="526"/>
      <c r="B6" s="526"/>
    </row>
    <row r="7" spans="1:17" ht="12" x14ac:dyDescent="0.2">
      <c r="A7" s="526"/>
      <c r="B7" s="526"/>
    </row>
    <row r="8" spans="1:17" ht="12" x14ac:dyDescent="0.2">
      <c r="A8" s="526"/>
      <c r="B8" s="526"/>
    </row>
    <row r="9" spans="1:17" ht="12" x14ac:dyDescent="0.2">
      <c r="A9" s="526"/>
      <c r="B9" s="526"/>
    </row>
    <row r="10" spans="1:17" ht="12" x14ac:dyDescent="0.2">
      <c r="A10" s="526"/>
      <c r="B10" s="526"/>
    </row>
    <row r="11" spans="1:17" ht="12" x14ac:dyDescent="0.2">
      <c r="A11" s="526"/>
      <c r="B11" s="526"/>
    </row>
    <row r="12" spans="1:17" ht="12" x14ac:dyDescent="0.2">
      <c r="A12" s="526"/>
      <c r="B12" s="526"/>
    </row>
    <row r="13" spans="1:17" ht="12" x14ac:dyDescent="0.2">
      <c r="A13" s="526"/>
      <c r="B13" s="526"/>
    </row>
    <row r="16" spans="1:17" ht="20.25" x14ac:dyDescent="0.3">
      <c r="A16" s="720" t="s">
        <v>274</v>
      </c>
      <c r="B16" s="721"/>
      <c r="C16" s="721"/>
      <c r="D16" s="721"/>
      <c r="E16" s="721"/>
      <c r="F16" s="721"/>
      <c r="G16" s="721"/>
      <c r="H16" s="721"/>
      <c r="I16" s="721"/>
      <c r="J16" s="721"/>
      <c r="K16" s="721"/>
      <c r="L16" s="721"/>
      <c r="M16" s="721"/>
      <c r="N16" s="721"/>
      <c r="O16" s="721"/>
      <c r="P16" s="721"/>
      <c r="Q16" s="721"/>
    </row>
    <row r="17" spans="1:17" ht="15.75" customHeight="1" thickBot="1" x14ac:dyDescent="0.25">
      <c r="A17" s="723" t="s">
        <v>116</v>
      </c>
      <c r="B17" s="725">
        <f>'Datos de Ingreso'!B4-3</f>
        <v>2015</v>
      </c>
      <c r="C17" s="726"/>
      <c r="D17" s="726"/>
      <c r="E17" s="727"/>
      <c r="F17" s="725">
        <f>'Datos de Ingreso'!B4-2</f>
        <v>2016</v>
      </c>
      <c r="G17" s="726"/>
      <c r="H17" s="726"/>
      <c r="I17" s="727"/>
      <c r="J17" s="725">
        <f>'Datos de Ingreso'!B4-1</f>
        <v>2017</v>
      </c>
      <c r="K17" s="726"/>
      <c r="L17" s="726"/>
      <c r="M17" s="727"/>
      <c r="N17" s="728">
        <f>'Datos de Ingreso'!B4</f>
        <v>2018</v>
      </c>
      <c r="O17" s="729"/>
      <c r="P17" s="729"/>
      <c r="Q17" s="730"/>
    </row>
    <row r="18" spans="1:17" s="305" customFormat="1" thickBot="1" x14ac:dyDescent="0.2">
      <c r="A18" s="724"/>
      <c r="B18" s="304" t="s">
        <v>301</v>
      </c>
      <c r="C18" s="303" t="s">
        <v>302</v>
      </c>
      <c r="D18" s="303" t="s">
        <v>303</v>
      </c>
      <c r="E18" s="303" t="s">
        <v>304</v>
      </c>
      <c r="F18" s="302" t="s">
        <v>301</v>
      </c>
      <c r="G18" s="302" t="s">
        <v>302</v>
      </c>
      <c r="H18" s="302" t="s">
        <v>303</v>
      </c>
      <c r="I18" s="547" t="s">
        <v>304</v>
      </c>
      <c r="J18" s="301" t="s">
        <v>301</v>
      </c>
      <c r="K18" s="301" t="s">
        <v>302</v>
      </c>
      <c r="L18" s="301" t="s">
        <v>303</v>
      </c>
      <c r="M18" s="301" t="s">
        <v>304</v>
      </c>
      <c r="N18" s="548" t="s">
        <v>301</v>
      </c>
      <c r="O18" s="548" t="s">
        <v>302</v>
      </c>
      <c r="P18" s="548" t="s">
        <v>303</v>
      </c>
      <c r="Q18" s="548" t="s">
        <v>304</v>
      </c>
    </row>
    <row r="19" spans="1:17" ht="12" x14ac:dyDescent="0.2">
      <c r="A19" s="268">
        <f>A4</f>
        <v>0</v>
      </c>
      <c r="B19" s="527"/>
      <c r="C19" s="527"/>
      <c r="D19" s="527"/>
      <c r="E19" s="527"/>
      <c r="F19" s="528"/>
      <c r="G19" s="528"/>
      <c r="H19" s="528"/>
      <c r="I19" s="549"/>
      <c r="J19" s="529"/>
      <c r="K19" s="529"/>
      <c r="L19" s="529"/>
      <c r="M19" s="529"/>
      <c r="N19" s="550"/>
      <c r="O19" s="550"/>
      <c r="P19" s="550"/>
      <c r="Q19" s="550"/>
    </row>
    <row r="20" spans="1:17" ht="12" x14ac:dyDescent="0.2">
      <c r="A20" s="268">
        <f t="shared" ref="A20:A28" si="0">A5</f>
        <v>0</v>
      </c>
      <c r="B20" s="530"/>
      <c r="C20" s="530"/>
      <c r="D20" s="530"/>
      <c r="E20" s="530"/>
      <c r="F20" s="531"/>
      <c r="G20" s="531"/>
      <c r="H20" s="531"/>
      <c r="I20" s="551"/>
      <c r="J20" s="532"/>
      <c r="K20" s="532"/>
      <c r="L20" s="532"/>
      <c r="M20" s="532"/>
      <c r="N20" s="552"/>
      <c r="O20" s="552"/>
      <c r="P20" s="552"/>
      <c r="Q20" s="552"/>
    </row>
    <row r="21" spans="1:17" ht="12" x14ac:dyDescent="0.2">
      <c r="A21" s="268">
        <f t="shared" si="0"/>
        <v>0</v>
      </c>
      <c r="B21" s="530"/>
      <c r="C21" s="530"/>
      <c r="D21" s="530"/>
      <c r="E21" s="530"/>
      <c r="F21" s="531"/>
      <c r="G21" s="531"/>
      <c r="H21" s="531"/>
      <c r="I21" s="551"/>
      <c r="J21" s="532"/>
      <c r="K21" s="532"/>
      <c r="L21" s="532"/>
      <c r="M21" s="532"/>
      <c r="N21" s="552"/>
      <c r="O21" s="552"/>
      <c r="P21" s="552"/>
      <c r="Q21" s="552"/>
    </row>
    <row r="22" spans="1:17" ht="12" x14ac:dyDescent="0.2">
      <c r="A22" s="268">
        <f t="shared" si="0"/>
        <v>0</v>
      </c>
      <c r="B22" s="530"/>
      <c r="C22" s="530"/>
      <c r="D22" s="530"/>
      <c r="E22" s="530"/>
      <c r="F22" s="531"/>
      <c r="G22" s="531"/>
      <c r="H22" s="531"/>
      <c r="I22" s="551"/>
      <c r="J22" s="532"/>
      <c r="K22" s="532"/>
      <c r="L22" s="532"/>
      <c r="M22" s="532"/>
      <c r="N22" s="552"/>
      <c r="O22" s="552"/>
      <c r="P22" s="552"/>
      <c r="Q22" s="552"/>
    </row>
    <row r="23" spans="1:17" ht="12" x14ac:dyDescent="0.2">
      <c r="A23" s="268">
        <f t="shared" si="0"/>
        <v>0</v>
      </c>
      <c r="B23" s="530"/>
      <c r="C23" s="530"/>
      <c r="D23" s="530"/>
      <c r="E23" s="530"/>
      <c r="F23" s="531"/>
      <c r="G23" s="531"/>
      <c r="H23" s="531"/>
      <c r="I23" s="551"/>
      <c r="J23" s="532"/>
      <c r="K23" s="532"/>
      <c r="L23" s="532"/>
      <c r="M23" s="532"/>
      <c r="N23" s="552"/>
      <c r="O23" s="552"/>
      <c r="P23" s="552"/>
      <c r="Q23" s="552"/>
    </row>
    <row r="24" spans="1:17" ht="12" x14ac:dyDescent="0.2">
      <c r="A24" s="268">
        <f t="shared" si="0"/>
        <v>0</v>
      </c>
      <c r="B24" s="530"/>
      <c r="C24" s="530"/>
      <c r="D24" s="530"/>
      <c r="E24" s="530"/>
      <c r="F24" s="531"/>
      <c r="G24" s="531"/>
      <c r="H24" s="531"/>
      <c r="I24" s="551"/>
      <c r="J24" s="532"/>
      <c r="K24" s="532"/>
      <c r="L24" s="532"/>
      <c r="M24" s="532"/>
      <c r="N24" s="552"/>
      <c r="O24" s="552"/>
      <c r="P24" s="552"/>
      <c r="Q24" s="552"/>
    </row>
    <row r="25" spans="1:17" ht="12" x14ac:dyDescent="0.2">
      <c r="A25" s="268">
        <f t="shared" si="0"/>
        <v>0</v>
      </c>
      <c r="B25" s="530"/>
      <c r="C25" s="530"/>
      <c r="D25" s="530"/>
      <c r="E25" s="530"/>
      <c r="F25" s="531"/>
      <c r="G25" s="531"/>
      <c r="H25" s="531"/>
      <c r="I25" s="551"/>
      <c r="J25" s="532"/>
      <c r="K25" s="532"/>
      <c r="L25" s="532"/>
      <c r="M25" s="532"/>
      <c r="N25" s="552"/>
      <c r="O25" s="552"/>
      <c r="P25" s="552"/>
      <c r="Q25" s="552"/>
    </row>
    <row r="26" spans="1:17" ht="12" x14ac:dyDescent="0.2">
      <c r="A26" s="268">
        <f t="shared" si="0"/>
        <v>0</v>
      </c>
      <c r="B26" s="530"/>
      <c r="C26" s="530"/>
      <c r="D26" s="530"/>
      <c r="E26" s="530"/>
      <c r="F26" s="531"/>
      <c r="G26" s="531"/>
      <c r="H26" s="531"/>
      <c r="I26" s="551"/>
      <c r="J26" s="532"/>
      <c r="K26" s="532"/>
      <c r="L26" s="532"/>
      <c r="M26" s="532"/>
      <c r="N26" s="552"/>
      <c r="O26" s="552"/>
      <c r="P26" s="552"/>
      <c r="Q26" s="552"/>
    </row>
    <row r="27" spans="1:17" ht="12" x14ac:dyDescent="0.2">
      <c r="A27" s="268">
        <f t="shared" si="0"/>
        <v>0</v>
      </c>
      <c r="B27" s="530"/>
      <c r="C27" s="530"/>
      <c r="D27" s="530"/>
      <c r="E27" s="530"/>
      <c r="F27" s="531"/>
      <c r="G27" s="531"/>
      <c r="H27" s="531"/>
      <c r="I27" s="551"/>
      <c r="J27" s="532"/>
      <c r="K27" s="532"/>
      <c r="L27" s="532"/>
      <c r="M27" s="532"/>
      <c r="N27" s="552"/>
      <c r="O27" s="552"/>
      <c r="P27" s="552"/>
      <c r="Q27" s="552"/>
    </row>
    <row r="28" spans="1:17" ht="12" x14ac:dyDescent="0.2">
      <c r="A28" s="268">
        <f t="shared" si="0"/>
        <v>0</v>
      </c>
      <c r="B28" s="530"/>
      <c r="C28" s="530"/>
      <c r="D28" s="530"/>
      <c r="E28" s="530"/>
      <c r="F28" s="531"/>
      <c r="G28" s="531"/>
      <c r="H28" s="531"/>
      <c r="I28" s="551"/>
      <c r="J28" s="532"/>
      <c r="K28" s="532"/>
      <c r="L28" s="532"/>
      <c r="M28" s="532"/>
      <c r="N28" s="552"/>
      <c r="O28" s="552"/>
      <c r="P28" s="552"/>
      <c r="Q28" s="552"/>
    </row>
    <row r="30" spans="1:17" x14ac:dyDescent="0.2">
      <c r="C30" s="274"/>
      <c r="D30" s="273"/>
    </row>
    <row r="31" spans="1:17" ht="20.25" x14ac:dyDescent="0.3">
      <c r="A31" s="720" t="s">
        <v>273</v>
      </c>
      <c r="B31" s="721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</row>
    <row r="32" spans="1:17" ht="15.75" customHeight="1" thickBot="1" x14ac:dyDescent="0.25">
      <c r="A32" s="723" t="s">
        <v>116</v>
      </c>
      <c r="B32" s="725">
        <f>B17</f>
        <v>2015</v>
      </c>
      <c r="C32" s="726"/>
      <c r="D32" s="726"/>
      <c r="E32" s="727"/>
      <c r="F32" s="731">
        <f>F17</f>
        <v>2016</v>
      </c>
      <c r="G32" s="732"/>
      <c r="H32" s="732"/>
      <c r="I32" s="733"/>
      <c r="J32" s="734">
        <f>J17</f>
        <v>2017</v>
      </c>
      <c r="K32" s="735"/>
      <c r="L32" s="735"/>
      <c r="M32" s="736"/>
      <c r="N32" s="728">
        <f>N17</f>
        <v>2018</v>
      </c>
      <c r="O32" s="729"/>
      <c r="P32" s="729"/>
      <c r="Q32" s="730"/>
    </row>
    <row r="33" spans="1:17" s="305" customFormat="1" thickBot="1" x14ac:dyDescent="0.2">
      <c r="A33" s="724"/>
      <c r="B33" s="304" t="s">
        <v>301</v>
      </c>
      <c r="C33" s="303" t="s">
        <v>302</v>
      </c>
      <c r="D33" s="303" t="s">
        <v>303</v>
      </c>
      <c r="E33" s="303" t="s">
        <v>304</v>
      </c>
      <c r="F33" s="302" t="s">
        <v>301</v>
      </c>
      <c r="G33" s="302" t="s">
        <v>302</v>
      </c>
      <c r="H33" s="302" t="s">
        <v>303</v>
      </c>
      <c r="I33" s="547" t="s">
        <v>304</v>
      </c>
      <c r="J33" s="301" t="s">
        <v>301</v>
      </c>
      <c r="K33" s="301" t="s">
        <v>302</v>
      </c>
      <c r="L33" s="301" t="s">
        <v>303</v>
      </c>
      <c r="M33" s="301" t="s">
        <v>304</v>
      </c>
      <c r="N33" s="548" t="s">
        <v>301</v>
      </c>
      <c r="O33" s="548" t="s">
        <v>302</v>
      </c>
      <c r="P33" s="548" t="s">
        <v>303</v>
      </c>
      <c r="Q33" s="548" t="s">
        <v>304</v>
      </c>
    </row>
    <row r="34" spans="1:17" ht="12" x14ac:dyDescent="0.2">
      <c r="A34" s="268">
        <f>A4</f>
        <v>0</v>
      </c>
      <c r="B34" s="527"/>
      <c r="C34" s="527"/>
      <c r="D34" s="527"/>
      <c r="E34" s="527"/>
      <c r="F34" s="528"/>
      <c r="G34" s="528"/>
      <c r="H34" s="528"/>
      <c r="I34" s="549"/>
      <c r="J34" s="529"/>
      <c r="K34" s="529"/>
      <c r="L34" s="529"/>
      <c r="M34" s="529"/>
      <c r="N34" s="550"/>
      <c r="O34" s="550"/>
      <c r="P34" s="550"/>
      <c r="Q34" s="550"/>
    </row>
    <row r="35" spans="1:17" ht="12" x14ac:dyDescent="0.2">
      <c r="A35" s="268">
        <f t="shared" ref="A35:A43" si="1">A5</f>
        <v>0</v>
      </c>
      <c r="B35" s="530"/>
      <c r="C35" s="530"/>
      <c r="D35" s="530"/>
      <c r="E35" s="530"/>
      <c r="F35" s="531"/>
      <c r="G35" s="531"/>
      <c r="H35" s="531"/>
      <c r="I35" s="551"/>
      <c r="J35" s="532"/>
      <c r="K35" s="532"/>
      <c r="L35" s="532"/>
      <c r="M35" s="532"/>
      <c r="N35" s="552"/>
      <c r="O35" s="552"/>
      <c r="P35" s="552"/>
      <c r="Q35" s="552"/>
    </row>
    <row r="36" spans="1:17" ht="12" x14ac:dyDescent="0.2">
      <c r="A36" s="268">
        <f t="shared" si="1"/>
        <v>0</v>
      </c>
      <c r="B36" s="530"/>
      <c r="C36" s="530"/>
      <c r="D36" s="530"/>
      <c r="E36" s="530"/>
      <c r="F36" s="531"/>
      <c r="G36" s="531"/>
      <c r="H36" s="531"/>
      <c r="I36" s="551"/>
      <c r="J36" s="532"/>
      <c r="K36" s="532"/>
      <c r="L36" s="532"/>
      <c r="M36" s="532"/>
      <c r="N36" s="552"/>
      <c r="O36" s="552"/>
      <c r="P36" s="552"/>
      <c r="Q36" s="552"/>
    </row>
    <row r="37" spans="1:17" ht="12" x14ac:dyDescent="0.2">
      <c r="A37" s="268">
        <f t="shared" si="1"/>
        <v>0</v>
      </c>
      <c r="B37" s="530"/>
      <c r="C37" s="530"/>
      <c r="D37" s="530"/>
      <c r="E37" s="530"/>
      <c r="F37" s="531"/>
      <c r="G37" s="531"/>
      <c r="H37" s="531"/>
      <c r="I37" s="551"/>
      <c r="J37" s="532"/>
      <c r="K37" s="532"/>
      <c r="L37" s="532"/>
      <c r="M37" s="532"/>
      <c r="N37" s="552"/>
      <c r="O37" s="552"/>
      <c r="P37" s="552"/>
      <c r="Q37" s="552"/>
    </row>
    <row r="38" spans="1:17" ht="12" x14ac:dyDescent="0.2">
      <c r="A38" s="268">
        <f t="shared" si="1"/>
        <v>0</v>
      </c>
      <c r="B38" s="530"/>
      <c r="C38" s="530"/>
      <c r="D38" s="530"/>
      <c r="E38" s="530"/>
      <c r="F38" s="531"/>
      <c r="G38" s="531"/>
      <c r="H38" s="531"/>
      <c r="I38" s="551"/>
      <c r="J38" s="532"/>
      <c r="K38" s="532"/>
      <c r="L38" s="532"/>
      <c r="M38" s="532"/>
      <c r="N38" s="552"/>
      <c r="O38" s="552"/>
      <c r="P38" s="552"/>
      <c r="Q38" s="552"/>
    </row>
    <row r="39" spans="1:17" ht="12" x14ac:dyDescent="0.2">
      <c r="A39" s="268">
        <f t="shared" si="1"/>
        <v>0</v>
      </c>
      <c r="B39" s="530"/>
      <c r="C39" s="530"/>
      <c r="D39" s="530"/>
      <c r="E39" s="530"/>
      <c r="F39" s="531"/>
      <c r="G39" s="531"/>
      <c r="H39" s="531"/>
      <c r="I39" s="551"/>
      <c r="J39" s="532"/>
      <c r="K39" s="532"/>
      <c r="L39" s="532"/>
      <c r="M39" s="532"/>
      <c r="N39" s="552"/>
      <c r="O39" s="552"/>
      <c r="P39" s="552"/>
      <c r="Q39" s="552"/>
    </row>
    <row r="40" spans="1:17" ht="12" x14ac:dyDescent="0.2">
      <c r="A40" s="268">
        <f t="shared" si="1"/>
        <v>0</v>
      </c>
      <c r="B40" s="530"/>
      <c r="C40" s="530"/>
      <c r="D40" s="530"/>
      <c r="E40" s="530"/>
      <c r="F40" s="531"/>
      <c r="G40" s="531"/>
      <c r="H40" s="531"/>
      <c r="I40" s="551"/>
      <c r="J40" s="532"/>
      <c r="K40" s="532"/>
      <c r="L40" s="532"/>
      <c r="M40" s="532"/>
      <c r="N40" s="552"/>
      <c r="O40" s="552"/>
      <c r="P40" s="552"/>
      <c r="Q40" s="552"/>
    </row>
    <row r="41" spans="1:17" ht="12" x14ac:dyDescent="0.2">
      <c r="A41" s="268">
        <f t="shared" si="1"/>
        <v>0</v>
      </c>
      <c r="B41" s="530"/>
      <c r="C41" s="530"/>
      <c r="D41" s="530"/>
      <c r="E41" s="530"/>
      <c r="F41" s="531"/>
      <c r="G41" s="531"/>
      <c r="H41" s="531"/>
      <c r="I41" s="551"/>
      <c r="J41" s="532"/>
      <c r="K41" s="532"/>
      <c r="L41" s="532"/>
      <c r="M41" s="532"/>
      <c r="N41" s="552"/>
      <c r="O41" s="552"/>
      <c r="P41" s="552"/>
      <c r="Q41" s="552"/>
    </row>
    <row r="42" spans="1:17" ht="12" x14ac:dyDescent="0.2">
      <c r="A42" s="268">
        <f t="shared" si="1"/>
        <v>0</v>
      </c>
      <c r="B42" s="530"/>
      <c r="C42" s="530"/>
      <c r="D42" s="530"/>
      <c r="E42" s="530"/>
      <c r="F42" s="531"/>
      <c r="G42" s="531"/>
      <c r="H42" s="531"/>
      <c r="I42" s="551"/>
      <c r="J42" s="532"/>
      <c r="K42" s="532"/>
      <c r="L42" s="532"/>
      <c r="M42" s="532"/>
      <c r="N42" s="552"/>
      <c r="O42" s="552"/>
      <c r="P42" s="552"/>
      <c r="Q42" s="552"/>
    </row>
    <row r="43" spans="1:17" ht="12" x14ac:dyDescent="0.2">
      <c r="A43" s="268">
        <f t="shared" si="1"/>
        <v>0</v>
      </c>
      <c r="B43" s="530"/>
      <c r="C43" s="530"/>
      <c r="D43" s="530"/>
      <c r="E43" s="530"/>
      <c r="F43" s="531"/>
      <c r="G43" s="531"/>
      <c r="H43" s="531"/>
      <c r="I43" s="551"/>
      <c r="J43" s="532"/>
      <c r="K43" s="532"/>
      <c r="L43" s="532"/>
      <c r="M43" s="532"/>
      <c r="N43" s="552"/>
      <c r="O43" s="552"/>
      <c r="P43" s="552"/>
      <c r="Q43" s="552"/>
    </row>
    <row r="46" spans="1:17" ht="20.25" x14ac:dyDescent="0.3">
      <c r="A46" s="720" t="s">
        <v>272</v>
      </c>
      <c r="B46" s="721"/>
      <c r="C46" s="721"/>
      <c r="D46" s="721"/>
      <c r="E46" s="721"/>
      <c r="F46" s="721"/>
      <c r="G46" s="721"/>
      <c r="H46" s="721"/>
      <c r="I46" s="721"/>
      <c r="J46" s="721"/>
      <c r="K46" s="721"/>
      <c r="L46" s="721"/>
      <c r="M46" s="721"/>
      <c r="N46" s="721"/>
      <c r="O46" s="721"/>
      <c r="P46" s="721"/>
      <c r="Q46" s="721"/>
    </row>
    <row r="47" spans="1:17" ht="15.75" customHeight="1" thickBot="1" x14ac:dyDescent="0.25">
      <c r="A47" s="723" t="s">
        <v>116</v>
      </c>
      <c r="B47" s="725">
        <f>B32</f>
        <v>2015</v>
      </c>
      <c r="C47" s="726"/>
      <c r="D47" s="726"/>
      <c r="E47" s="727"/>
      <c r="F47" s="731">
        <f>F32</f>
        <v>2016</v>
      </c>
      <c r="G47" s="732"/>
      <c r="H47" s="732"/>
      <c r="I47" s="733"/>
      <c r="J47" s="734">
        <f>J32</f>
        <v>2017</v>
      </c>
      <c r="K47" s="735"/>
      <c r="L47" s="735"/>
      <c r="M47" s="735"/>
      <c r="N47" s="737">
        <f>N32</f>
        <v>2018</v>
      </c>
      <c r="O47" s="737"/>
      <c r="P47" s="737"/>
      <c r="Q47" s="737"/>
    </row>
    <row r="48" spans="1:17" ht="12" thickBot="1" x14ac:dyDescent="0.25">
      <c r="A48" s="724"/>
      <c r="B48" s="304" t="s">
        <v>301</v>
      </c>
      <c r="C48" s="303" t="s">
        <v>302</v>
      </c>
      <c r="D48" s="303" t="s">
        <v>303</v>
      </c>
      <c r="E48" s="303" t="s">
        <v>304</v>
      </c>
      <c r="F48" s="302" t="s">
        <v>301</v>
      </c>
      <c r="G48" s="302" t="s">
        <v>302</v>
      </c>
      <c r="H48" s="302" t="s">
        <v>303</v>
      </c>
      <c r="I48" s="547" t="s">
        <v>304</v>
      </c>
      <c r="J48" s="301" t="s">
        <v>301</v>
      </c>
      <c r="K48" s="301" t="s">
        <v>302</v>
      </c>
      <c r="L48" s="301" t="s">
        <v>303</v>
      </c>
      <c r="M48" s="301" t="s">
        <v>304</v>
      </c>
      <c r="N48" s="548" t="s">
        <v>301</v>
      </c>
      <c r="O48" s="548" t="s">
        <v>302</v>
      </c>
      <c r="P48" s="548" t="s">
        <v>303</v>
      </c>
      <c r="Q48" s="596" t="s">
        <v>304</v>
      </c>
    </row>
    <row r="49" spans="1:17" ht="12" x14ac:dyDescent="0.2">
      <c r="A49" s="268">
        <f>A4</f>
        <v>0</v>
      </c>
      <c r="B49" s="523">
        <f>B19*B34</f>
        <v>0</v>
      </c>
      <c r="C49" s="523">
        <f t="shared" ref="C49:O49" si="2">C19*C34</f>
        <v>0</v>
      </c>
      <c r="D49" s="523">
        <f t="shared" si="2"/>
        <v>0</v>
      </c>
      <c r="E49" s="523">
        <f t="shared" si="2"/>
        <v>0</v>
      </c>
      <c r="F49" s="523">
        <f t="shared" si="2"/>
        <v>0</v>
      </c>
      <c r="G49" s="523">
        <f t="shared" si="2"/>
        <v>0</v>
      </c>
      <c r="H49" s="523">
        <f t="shared" si="2"/>
        <v>0</v>
      </c>
      <c r="I49" s="523">
        <f t="shared" si="2"/>
        <v>0</v>
      </c>
      <c r="J49" s="523">
        <f t="shared" si="2"/>
        <v>0</v>
      </c>
      <c r="K49" s="523">
        <f t="shared" si="2"/>
        <v>0</v>
      </c>
      <c r="L49" s="523">
        <f t="shared" si="2"/>
        <v>0</v>
      </c>
      <c r="M49" s="523">
        <f t="shared" si="2"/>
        <v>0</v>
      </c>
      <c r="N49" s="523">
        <f t="shared" si="2"/>
        <v>0</v>
      </c>
      <c r="O49" s="523">
        <f t="shared" si="2"/>
        <v>0</v>
      </c>
      <c r="P49" s="523">
        <f t="shared" ref="P49:Q54" si="3">P19*P34</f>
        <v>0</v>
      </c>
      <c r="Q49" s="523">
        <f t="shared" si="3"/>
        <v>0</v>
      </c>
    </row>
    <row r="50" spans="1:17" ht="12" x14ac:dyDescent="0.2">
      <c r="A50" s="268">
        <f t="shared" ref="A50:A58" si="4">A5</f>
        <v>0</v>
      </c>
      <c r="B50" s="523">
        <f t="shared" ref="B50:P58" si="5">B20*B35</f>
        <v>0</v>
      </c>
      <c r="C50" s="523">
        <f t="shared" si="5"/>
        <v>0</v>
      </c>
      <c r="D50" s="523">
        <f t="shared" si="5"/>
        <v>0</v>
      </c>
      <c r="E50" s="523">
        <f t="shared" si="5"/>
        <v>0</v>
      </c>
      <c r="F50" s="523">
        <f t="shared" si="5"/>
        <v>0</v>
      </c>
      <c r="G50" s="523">
        <f t="shared" si="5"/>
        <v>0</v>
      </c>
      <c r="H50" s="523">
        <f t="shared" si="5"/>
        <v>0</v>
      </c>
      <c r="I50" s="523">
        <f t="shared" si="5"/>
        <v>0</v>
      </c>
      <c r="J50" s="523">
        <f t="shared" si="5"/>
        <v>0</v>
      </c>
      <c r="K50" s="523">
        <f t="shared" si="5"/>
        <v>0</v>
      </c>
      <c r="L50" s="523">
        <f t="shared" si="5"/>
        <v>0</v>
      </c>
      <c r="M50" s="523">
        <f t="shared" si="5"/>
        <v>0</v>
      </c>
      <c r="N50" s="523">
        <f t="shared" si="5"/>
        <v>0</v>
      </c>
      <c r="O50" s="523">
        <f t="shared" si="5"/>
        <v>0</v>
      </c>
      <c r="P50" s="523">
        <f t="shared" si="3"/>
        <v>0</v>
      </c>
      <c r="Q50" s="523">
        <f t="shared" si="3"/>
        <v>0</v>
      </c>
    </row>
    <row r="51" spans="1:17" ht="12" x14ac:dyDescent="0.2">
      <c r="A51" s="268">
        <f t="shared" si="4"/>
        <v>0</v>
      </c>
      <c r="B51" s="523">
        <f t="shared" si="5"/>
        <v>0</v>
      </c>
      <c r="C51" s="523">
        <f t="shared" si="5"/>
        <v>0</v>
      </c>
      <c r="D51" s="523">
        <f t="shared" si="5"/>
        <v>0</v>
      </c>
      <c r="E51" s="523">
        <f t="shared" si="5"/>
        <v>0</v>
      </c>
      <c r="F51" s="523">
        <f t="shared" si="5"/>
        <v>0</v>
      </c>
      <c r="G51" s="523">
        <f t="shared" si="5"/>
        <v>0</v>
      </c>
      <c r="H51" s="523">
        <f t="shared" si="5"/>
        <v>0</v>
      </c>
      <c r="I51" s="523">
        <f t="shared" si="5"/>
        <v>0</v>
      </c>
      <c r="J51" s="523">
        <f t="shared" si="5"/>
        <v>0</v>
      </c>
      <c r="K51" s="523">
        <f t="shared" si="5"/>
        <v>0</v>
      </c>
      <c r="L51" s="523">
        <f t="shared" si="5"/>
        <v>0</v>
      </c>
      <c r="M51" s="523">
        <f t="shared" si="5"/>
        <v>0</v>
      </c>
      <c r="N51" s="523">
        <f t="shared" si="5"/>
        <v>0</v>
      </c>
      <c r="O51" s="523">
        <f t="shared" si="5"/>
        <v>0</v>
      </c>
      <c r="P51" s="523">
        <f t="shared" si="3"/>
        <v>0</v>
      </c>
      <c r="Q51" s="523">
        <f t="shared" si="3"/>
        <v>0</v>
      </c>
    </row>
    <row r="52" spans="1:17" ht="12" x14ac:dyDescent="0.2">
      <c r="A52" s="268">
        <f t="shared" si="4"/>
        <v>0</v>
      </c>
      <c r="B52" s="523">
        <f t="shared" si="5"/>
        <v>0</v>
      </c>
      <c r="C52" s="523">
        <f t="shared" si="5"/>
        <v>0</v>
      </c>
      <c r="D52" s="523">
        <f t="shared" si="5"/>
        <v>0</v>
      </c>
      <c r="E52" s="523">
        <f t="shared" si="5"/>
        <v>0</v>
      </c>
      <c r="F52" s="523">
        <f t="shared" si="5"/>
        <v>0</v>
      </c>
      <c r="G52" s="523">
        <f t="shared" si="5"/>
        <v>0</v>
      </c>
      <c r="H52" s="523">
        <f t="shared" si="5"/>
        <v>0</v>
      </c>
      <c r="I52" s="523">
        <f t="shared" si="5"/>
        <v>0</v>
      </c>
      <c r="J52" s="523">
        <f t="shared" si="5"/>
        <v>0</v>
      </c>
      <c r="K52" s="523">
        <f t="shared" si="5"/>
        <v>0</v>
      </c>
      <c r="L52" s="523">
        <f t="shared" si="5"/>
        <v>0</v>
      </c>
      <c r="M52" s="523">
        <f t="shared" si="5"/>
        <v>0</v>
      </c>
      <c r="N52" s="523">
        <f t="shared" si="5"/>
        <v>0</v>
      </c>
      <c r="O52" s="523">
        <f t="shared" si="5"/>
        <v>0</v>
      </c>
      <c r="P52" s="523">
        <f t="shared" si="3"/>
        <v>0</v>
      </c>
      <c r="Q52" s="523">
        <f t="shared" si="3"/>
        <v>0</v>
      </c>
    </row>
    <row r="53" spans="1:17" ht="12" x14ac:dyDescent="0.2">
      <c r="A53" s="268">
        <f t="shared" si="4"/>
        <v>0</v>
      </c>
      <c r="B53" s="523">
        <f t="shared" si="5"/>
        <v>0</v>
      </c>
      <c r="C53" s="523">
        <f t="shared" si="5"/>
        <v>0</v>
      </c>
      <c r="D53" s="523">
        <f t="shared" si="5"/>
        <v>0</v>
      </c>
      <c r="E53" s="523">
        <f t="shared" si="5"/>
        <v>0</v>
      </c>
      <c r="F53" s="523">
        <f t="shared" si="5"/>
        <v>0</v>
      </c>
      <c r="G53" s="523">
        <f t="shared" si="5"/>
        <v>0</v>
      </c>
      <c r="H53" s="523">
        <f t="shared" si="5"/>
        <v>0</v>
      </c>
      <c r="I53" s="523">
        <f t="shared" si="5"/>
        <v>0</v>
      </c>
      <c r="J53" s="523">
        <f t="shared" si="5"/>
        <v>0</v>
      </c>
      <c r="K53" s="523">
        <f t="shared" si="5"/>
        <v>0</v>
      </c>
      <c r="L53" s="523">
        <f t="shared" si="5"/>
        <v>0</v>
      </c>
      <c r="M53" s="523">
        <f t="shared" si="5"/>
        <v>0</v>
      </c>
      <c r="N53" s="523">
        <f t="shared" si="5"/>
        <v>0</v>
      </c>
      <c r="O53" s="523">
        <f t="shared" si="5"/>
        <v>0</v>
      </c>
      <c r="P53" s="523">
        <f t="shared" si="3"/>
        <v>0</v>
      </c>
      <c r="Q53" s="523">
        <f t="shared" si="3"/>
        <v>0</v>
      </c>
    </row>
    <row r="54" spans="1:17" ht="12" x14ac:dyDescent="0.2">
      <c r="A54" s="268">
        <f t="shared" si="4"/>
        <v>0</v>
      </c>
      <c r="B54" s="523">
        <f t="shared" si="5"/>
        <v>0</v>
      </c>
      <c r="C54" s="523">
        <f t="shared" si="5"/>
        <v>0</v>
      </c>
      <c r="D54" s="523">
        <f t="shared" si="5"/>
        <v>0</v>
      </c>
      <c r="E54" s="523">
        <f t="shared" si="5"/>
        <v>0</v>
      </c>
      <c r="F54" s="523">
        <f t="shared" si="5"/>
        <v>0</v>
      </c>
      <c r="G54" s="523">
        <f t="shared" si="5"/>
        <v>0</v>
      </c>
      <c r="H54" s="523">
        <f t="shared" si="5"/>
        <v>0</v>
      </c>
      <c r="I54" s="523">
        <f t="shared" si="5"/>
        <v>0</v>
      </c>
      <c r="J54" s="523">
        <f t="shared" si="5"/>
        <v>0</v>
      </c>
      <c r="K54" s="523">
        <f t="shared" si="5"/>
        <v>0</v>
      </c>
      <c r="L54" s="523">
        <f t="shared" si="5"/>
        <v>0</v>
      </c>
      <c r="M54" s="523">
        <f t="shared" si="5"/>
        <v>0</v>
      </c>
      <c r="N54" s="523">
        <f t="shared" si="5"/>
        <v>0</v>
      </c>
      <c r="O54" s="523">
        <f t="shared" si="5"/>
        <v>0</v>
      </c>
      <c r="P54" s="523">
        <f t="shared" si="3"/>
        <v>0</v>
      </c>
      <c r="Q54" s="523">
        <f t="shared" si="3"/>
        <v>0</v>
      </c>
    </row>
    <row r="55" spans="1:17" ht="12" x14ac:dyDescent="0.2">
      <c r="A55" s="268">
        <f t="shared" si="4"/>
        <v>0</v>
      </c>
      <c r="B55" s="523">
        <f t="shared" si="5"/>
        <v>0</v>
      </c>
      <c r="C55" s="523">
        <f t="shared" si="5"/>
        <v>0</v>
      </c>
      <c r="D55" s="523">
        <f t="shared" si="5"/>
        <v>0</v>
      </c>
      <c r="E55" s="523">
        <f t="shared" si="5"/>
        <v>0</v>
      </c>
      <c r="F55" s="523">
        <f t="shared" si="5"/>
        <v>0</v>
      </c>
      <c r="G55" s="523">
        <f t="shared" si="5"/>
        <v>0</v>
      </c>
      <c r="H55" s="523">
        <f t="shared" si="5"/>
        <v>0</v>
      </c>
      <c r="I55" s="523">
        <f t="shared" si="5"/>
        <v>0</v>
      </c>
      <c r="J55" s="523">
        <f t="shared" si="5"/>
        <v>0</v>
      </c>
      <c r="K55" s="523">
        <f t="shared" si="5"/>
        <v>0</v>
      </c>
      <c r="L55" s="523">
        <f t="shared" si="5"/>
        <v>0</v>
      </c>
      <c r="M55" s="523">
        <f t="shared" si="5"/>
        <v>0</v>
      </c>
      <c r="N55" s="523">
        <f t="shared" si="5"/>
        <v>0</v>
      </c>
      <c r="O55" s="523">
        <f t="shared" si="5"/>
        <v>0</v>
      </c>
      <c r="P55" s="523">
        <f t="shared" si="5"/>
        <v>0</v>
      </c>
      <c r="Q55" s="523">
        <f t="shared" ref="Q55" si="6">Q25*Q40</f>
        <v>0</v>
      </c>
    </row>
    <row r="56" spans="1:17" ht="12" x14ac:dyDescent="0.2">
      <c r="A56" s="268">
        <f t="shared" si="4"/>
        <v>0</v>
      </c>
      <c r="B56" s="523">
        <f t="shared" si="5"/>
        <v>0</v>
      </c>
      <c r="C56" s="523">
        <f t="shared" si="5"/>
        <v>0</v>
      </c>
      <c r="D56" s="523">
        <f t="shared" si="5"/>
        <v>0</v>
      </c>
      <c r="E56" s="523">
        <f t="shared" si="5"/>
        <v>0</v>
      </c>
      <c r="F56" s="523">
        <f t="shared" si="5"/>
        <v>0</v>
      </c>
      <c r="G56" s="523">
        <f t="shared" si="5"/>
        <v>0</v>
      </c>
      <c r="H56" s="523">
        <f t="shared" si="5"/>
        <v>0</v>
      </c>
      <c r="I56" s="523">
        <f t="shared" si="5"/>
        <v>0</v>
      </c>
      <c r="J56" s="523">
        <f t="shared" si="5"/>
        <v>0</v>
      </c>
      <c r="K56" s="523">
        <f t="shared" si="5"/>
        <v>0</v>
      </c>
      <c r="L56" s="523">
        <f t="shared" si="5"/>
        <v>0</v>
      </c>
      <c r="M56" s="523">
        <f t="shared" si="5"/>
        <v>0</v>
      </c>
      <c r="N56" s="523">
        <f t="shared" si="5"/>
        <v>0</v>
      </c>
      <c r="O56" s="523">
        <f t="shared" si="5"/>
        <v>0</v>
      </c>
      <c r="P56" s="523">
        <f t="shared" si="5"/>
        <v>0</v>
      </c>
      <c r="Q56" s="523">
        <f t="shared" ref="Q56" si="7">Q26*Q41</f>
        <v>0</v>
      </c>
    </row>
    <row r="57" spans="1:17" ht="12" x14ac:dyDescent="0.2">
      <c r="A57" s="268">
        <f t="shared" si="4"/>
        <v>0</v>
      </c>
      <c r="B57" s="523">
        <f t="shared" si="5"/>
        <v>0</v>
      </c>
      <c r="C57" s="523">
        <f t="shared" si="5"/>
        <v>0</v>
      </c>
      <c r="D57" s="523">
        <f t="shared" si="5"/>
        <v>0</v>
      </c>
      <c r="E57" s="523">
        <f t="shared" si="5"/>
        <v>0</v>
      </c>
      <c r="F57" s="523">
        <f t="shared" si="5"/>
        <v>0</v>
      </c>
      <c r="G57" s="523">
        <f t="shared" si="5"/>
        <v>0</v>
      </c>
      <c r="H57" s="523">
        <f t="shared" si="5"/>
        <v>0</v>
      </c>
      <c r="I57" s="523">
        <f t="shared" si="5"/>
        <v>0</v>
      </c>
      <c r="J57" s="523">
        <f t="shared" si="5"/>
        <v>0</v>
      </c>
      <c r="K57" s="523">
        <f t="shared" si="5"/>
        <v>0</v>
      </c>
      <c r="L57" s="523">
        <f t="shared" si="5"/>
        <v>0</v>
      </c>
      <c r="M57" s="523">
        <f t="shared" si="5"/>
        <v>0</v>
      </c>
      <c r="N57" s="523">
        <f t="shared" si="5"/>
        <v>0</v>
      </c>
      <c r="O57" s="523">
        <f t="shared" si="5"/>
        <v>0</v>
      </c>
      <c r="P57" s="523">
        <f t="shared" si="5"/>
        <v>0</v>
      </c>
      <c r="Q57" s="523">
        <f t="shared" ref="Q57" si="8">Q27*Q42</f>
        <v>0</v>
      </c>
    </row>
    <row r="58" spans="1:17" ht="12.75" thickBot="1" x14ac:dyDescent="0.25">
      <c r="A58" s="266">
        <f t="shared" si="4"/>
        <v>0</v>
      </c>
      <c r="B58" s="523">
        <f t="shared" si="5"/>
        <v>0</v>
      </c>
      <c r="C58" s="523">
        <f t="shared" si="5"/>
        <v>0</v>
      </c>
      <c r="D58" s="523">
        <f t="shared" si="5"/>
        <v>0</v>
      </c>
      <c r="E58" s="523">
        <f t="shared" si="5"/>
        <v>0</v>
      </c>
      <c r="F58" s="523">
        <f t="shared" si="5"/>
        <v>0</v>
      </c>
      <c r="G58" s="523">
        <f t="shared" si="5"/>
        <v>0</v>
      </c>
      <c r="H58" s="523">
        <f t="shared" si="5"/>
        <v>0</v>
      </c>
      <c r="I58" s="523">
        <f t="shared" si="5"/>
        <v>0</v>
      </c>
      <c r="J58" s="523">
        <f t="shared" si="5"/>
        <v>0</v>
      </c>
      <c r="K58" s="523">
        <f t="shared" si="5"/>
        <v>0</v>
      </c>
      <c r="L58" s="523">
        <f t="shared" si="5"/>
        <v>0</v>
      </c>
      <c r="M58" s="523">
        <f t="shared" si="5"/>
        <v>0</v>
      </c>
      <c r="N58" s="523">
        <f t="shared" si="5"/>
        <v>0</v>
      </c>
      <c r="O58" s="523">
        <f t="shared" si="5"/>
        <v>0</v>
      </c>
      <c r="P58" s="523">
        <f t="shared" si="5"/>
        <v>0</v>
      </c>
      <c r="Q58" s="523">
        <f t="shared" ref="Q58" si="9">Q28*Q43</f>
        <v>0</v>
      </c>
    </row>
    <row r="59" spans="1:17" ht="12.75" thickBot="1" x14ac:dyDescent="0.25">
      <c r="A59" s="263" t="s">
        <v>259</v>
      </c>
      <c r="B59" s="553">
        <f>SUM(B49:B58)</f>
        <v>0</v>
      </c>
      <c r="C59" s="553">
        <f t="shared" ref="C59:P59" si="10">SUM(C49:C58)</f>
        <v>0</v>
      </c>
      <c r="D59" s="553">
        <f t="shared" si="10"/>
        <v>0</v>
      </c>
      <c r="E59" s="553">
        <f t="shared" si="10"/>
        <v>0</v>
      </c>
      <c r="F59" s="553">
        <f t="shared" si="10"/>
        <v>0</v>
      </c>
      <c r="G59" s="553">
        <f t="shared" si="10"/>
        <v>0</v>
      </c>
      <c r="H59" s="553">
        <f t="shared" si="10"/>
        <v>0</v>
      </c>
      <c r="I59" s="553">
        <f t="shared" si="10"/>
        <v>0</v>
      </c>
      <c r="J59" s="553">
        <f t="shared" si="10"/>
        <v>0</v>
      </c>
      <c r="K59" s="553">
        <f t="shared" si="10"/>
        <v>0</v>
      </c>
      <c r="L59" s="553">
        <f t="shared" si="10"/>
        <v>0</v>
      </c>
      <c r="M59" s="553">
        <f t="shared" si="10"/>
        <v>0</v>
      </c>
      <c r="N59" s="553">
        <f t="shared" si="10"/>
        <v>0</v>
      </c>
      <c r="O59" s="553">
        <f t="shared" si="10"/>
        <v>0</v>
      </c>
      <c r="P59" s="553">
        <f t="shared" si="10"/>
        <v>0</v>
      </c>
      <c r="Q59" s="553">
        <f t="shared" ref="Q59" si="11">SUM(Q49:Q58)</f>
        <v>0</v>
      </c>
    </row>
  </sheetData>
  <sheetProtection password="F4D7" sheet="1" objects="1" scenarios="1" formatCells="0" formatColumns="0" formatRows="0"/>
  <mergeCells count="19">
    <mergeCell ref="A47:A48"/>
    <mergeCell ref="B47:E47"/>
    <mergeCell ref="F47:I47"/>
    <mergeCell ref="J47:M47"/>
    <mergeCell ref="N47:Q47"/>
    <mergeCell ref="A46:Q46"/>
    <mergeCell ref="A32:A33"/>
    <mergeCell ref="B32:E32"/>
    <mergeCell ref="F32:I32"/>
    <mergeCell ref="J32:M32"/>
    <mergeCell ref="N32:Q32"/>
    <mergeCell ref="A31:Q31"/>
    <mergeCell ref="A2:B2"/>
    <mergeCell ref="A17:A18"/>
    <mergeCell ref="B17:E17"/>
    <mergeCell ref="F17:I17"/>
    <mergeCell ref="J17:M17"/>
    <mergeCell ref="N17:Q17"/>
    <mergeCell ref="A16:Q16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9"/>
  <sheetViews>
    <sheetView showGridLines="0" topLeftCell="A25" workbookViewId="0">
      <selection activeCell="E35" sqref="E35"/>
    </sheetView>
  </sheetViews>
  <sheetFormatPr baseColWidth="10" defaultRowHeight="11.25" x14ac:dyDescent="0.2"/>
  <cols>
    <col min="1" max="1" width="25.28515625" style="260" bestFit="1" customWidth="1"/>
    <col min="2" max="41" width="11.85546875" style="260" customWidth="1"/>
    <col min="42" max="16384" width="11.42578125" style="260"/>
  </cols>
  <sheetData>
    <row r="1" spans="1:61" ht="13.5" customHeight="1" x14ac:dyDescent="0.2"/>
    <row r="2" spans="1:61" ht="18" customHeight="1" x14ac:dyDescent="0.2">
      <c r="A2" s="722" t="s">
        <v>264</v>
      </c>
      <c r="B2" s="722"/>
    </row>
    <row r="3" spans="1:61" x14ac:dyDescent="0.2">
      <c r="A3" s="533" t="s">
        <v>263</v>
      </c>
      <c r="B3" s="275" t="s">
        <v>1</v>
      </c>
    </row>
    <row r="4" spans="1:61" ht="12" x14ac:dyDescent="0.2">
      <c r="A4" s="525"/>
      <c r="B4" s="525"/>
    </row>
    <row r="5" spans="1:61" ht="12" x14ac:dyDescent="0.2">
      <c r="A5" s="526"/>
      <c r="B5" s="525"/>
    </row>
    <row r="6" spans="1:61" ht="12" x14ac:dyDescent="0.2">
      <c r="A6" s="526"/>
      <c r="B6" s="526"/>
    </row>
    <row r="7" spans="1:61" ht="12" x14ac:dyDescent="0.2">
      <c r="A7" s="526"/>
      <c r="B7" s="526"/>
    </row>
    <row r="8" spans="1:61" ht="12" x14ac:dyDescent="0.2">
      <c r="A8" s="526"/>
      <c r="B8" s="526"/>
    </row>
    <row r="9" spans="1:61" ht="12" x14ac:dyDescent="0.2">
      <c r="A9" s="526"/>
      <c r="B9" s="526"/>
    </row>
    <row r="10" spans="1:61" ht="12" x14ac:dyDescent="0.2">
      <c r="A10" s="526"/>
      <c r="B10" s="526"/>
    </row>
    <row r="11" spans="1:61" ht="12" x14ac:dyDescent="0.2">
      <c r="A11" s="526"/>
      <c r="B11" s="526"/>
    </row>
    <row r="12" spans="1:61" ht="12" x14ac:dyDescent="0.2">
      <c r="A12" s="526"/>
      <c r="B12" s="526"/>
    </row>
    <row r="13" spans="1:61" ht="12" x14ac:dyDescent="0.2">
      <c r="A13" s="526"/>
      <c r="B13" s="526"/>
    </row>
    <row r="16" spans="1:61" ht="20.25" x14ac:dyDescent="0.3">
      <c r="A16" s="738" t="s">
        <v>262</v>
      </c>
      <c r="B16" s="738"/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8"/>
      <c r="X16" s="738"/>
      <c r="Y16" s="738"/>
      <c r="Z16" s="738"/>
      <c r="AA16" s="738"/>
      <c r="AB16" s="738"/>
      <c r="AC16" s="738"/>
      <c r="AD16" s="738"/>
      <c r="AE16" s="738"/>
      <c r="AF16" s="738"/>
      <c r="AG16" s="738"/>
      <c r="AH16" s="738"/>
      <c r="AI16" s="738"/>
      <c r="AJ16" s="738"/>
      <c r="AK16" s="738"/>
      <c r="AL16" s="738"/>
      <c r="AM16" s="738"/>
      <c r="AN16" s="738"/>
      <c r="AO16" s="738"/>
      <c r="AP16" s="738"/>
      <c r="AQ16" s="738"/>
      <c r="AR16" s="738"/>
      <c r="AS16" s="738"/>
      <c r="AT16" s="738"/>
      <c r="AU16" s="738"/>
      <c r="AV16" s="738"/>
      <c r="AW16" s="738"/>
      <c r="AX16" s="738"/>
      <c r="AY16" s="738"/>
      <c r="AZ16" s="738"/>
      <c r="BA16" s="738"/>
      <c r="BB16" s="738"/>
      <c r="BC16" s="738"/>
      <c r="BD16" s="738"/>
      <c r="BE16" s="738"/>
      <c r="BF16" s="738"/>
      <c r="BG16" s="738"/>
      <c r="BH16" s="738"/>
      <c r="BI16" s="738"/>
    </row>
    <row r="17" spans="1:61" s="272" customFormat="1" thickBot="1" x14ac:dyDescent="0.2">
      <c r="A17" s="554"/>
      <c r="B17" s="555">
        <f>'Datos de Ingreso'!B4</f>
        <v>2018</v>
      </c>
      <c r="C17" s="556">
        <f>IF(OR(B18="TRIMESTRE I",B18="TRIMESTRE II",B18="TRIMESTRE III"),B17,IF(B18="TRIMESTRE IV",B17+1,))</f>
        <v>2019</v>
      </c>
      <c r="D17" s="556">
        <f t="shared" ref="D17:BI17" si="0">IF(OR(C18="TRIMESTRE I",C18="TRIMESTRE II",C18="TRIMESTRE III"),C17,IF(C18="TRIMESTRE IV",C17+1,))</f>
        <v>2019</v>
      </c>
      <c r="E17" s="556">
        <f t="shared" si="0"/>
        <v>2019</v>
      </c>
      <c r="F17" s="556">
        <f t="shared" si="0"/>
        <v>2019</v>
      </c>
      <c r="G17" s="556">
        <f t="shared" si="0"/>
        <v>2020</v>
      </c>
      <c r="H17" s="556">
        <f t="shared" si="0"/>
        <v>2020</v>
      </c>
      <c r="I17" s="556">
        <f t="shared" si="0"/>
        <v>2020</v>
      </c>
      <c r="J17" s="556">
        <f t="shared" si="0"/>
        <v>2020</v>
      </c>
      <c r="K17" s="556">
        <f t="shared" si="0"/>
        <v>2021</v>
      </c>
      <c r="L17" s="556">
        <f t="shared" si="0"/>
        <v>2021</v>
      </c>
      <c r="M17" s="556">
        <f t="shared" si="0"/>
        <v>2021</v>
      </c>
      <c r="N17" s="556">
        <f t="shared" si="0"/>
        <v>2021</v>
      </c>
      <c r="O17" s="556">
        <f t="shared" si="0"/>
        <v>2022</v>
      </c>
      <c r="P17" s="556">
        <f t="shared" si="0"/>
        <v>2022</v>
      </c>
      <c r="Q17" s="556">
        <f t="shared" si="0"/>
        <v>2022</v>
      </c>
      <c r="R17" s="556">
        <f t="shared" si="0"/>
        <v>2022</v>
      </c>
      <c r="S17" s="556">
        <f t="shared" si="0"/>
        <v>2023</v>
      </c>
      <c r="T17" s="556">
        <f t="shared" si="0"/>
        <v>2023</v>
      </c>
      <c r="U17" s="556">
        <f t="shared" si="0"/>
        <v>2023</v>
      </c>
      <c r="V17" s="556">
        <f t="shared" si="0"/>
        <v>2023</v>
      </c>
      <c r="W17" s="556">
        <f t="shared" si="0"/>
        <v>2024</v>
      </c>
      <c r="X17" s="556">
        <f t="shared" si="0"/>
        <v>2024</v>
      </c>
      <c r="Y17" s="556">
        <f t="shared" si="0"/>
        <v>2024</v>
      </c>
      <c r="Z17" s="556">
        <f t="shared" si="0"/>
        <v>2024</v>
      </c>
      <c r="AA17" s="556">
        <f t="shared" si="0"/>
        <v>2025</v>
      </c>
      <c r="AB17" s="556">
        <f t="shared" si="0"/>
        <v>2025</v>
      </c>
      <c r="AC17" s="556">
        <f t="shared" si="0"/>
        <v>2025</v>
      </c>
      <c r="AD17" s="556">
        <f t="shared" si="0"/>
        <v>2025</v>
      </c>
      <c r="AE17" s="556">
        <f t="shared" si="0"/>
        <v>2026</v>
      </c>
      <c r="AF17" s="556">
        <f t="shared" si="0"/>
        <v>2026</v>
      </c>
      <c r="AG17" s="556">
        <f t="shared" si="0"/>
        <v>2026</v>
      </c>
      <c r="AH17" s="556">
        <f t="shared" si="0"/>
        <v>2026</v>
      </c>
      <c r="AI17" s="556">
        <f t="shared" si="0"/>
        <v>2027</v>
      </c>
      <c r="AJ17" s="556">
        <f t="shared" si="0"/>
        <v>2027</v>
      </c>
      <c r="AK17" s="556">
        <f t="shared" si="0"/>
        <v>2027</v>
      </c>
      <c r="AL17" s="556">
        <f t="shared" si="0"/>
        <v>2027</v>
      </c>
      <c r="AM17" s="556">
        <f t="shared" si="0"/>
        <v>2028</v>
      </c>
      <c r="AN17" s="556">
        <f t="shared" si="0"/>
        <v>2028</v>
      </c>
      <c r="AO17" s="556">
        <f t="shared" si="0"/>
        <v>2028</v>
      </c>
      <c r="AP17" s="556">
        <f t="shared" si="0"/>
        <v>2028</v>
      </c>
      <c r="AQ17" s="556">
        <f t="shared" si="0"/>
        <v>2029</v>
      </c>
      <c r="AR17" s="556">
        <f t="shared" si="0"/>
        <v>2029</v>
      </c>
      <c r="AS17" s="556">
        <f t="shared" si="0"/>
        <v>2029</v>
      </c>
      <c r="AT17" s="556">
        <f t="shared" si="0"/>
        <v>2029</v>
      </c>
      <c r="AU17" s="556">
        <f t="shared" si="0"/>
        <v>2030</v>
      </c>
      <c r="AV17" s="556">
        <f t="shared" si="0"/>
        <v>2030</v>
      </c>
      <c r="AW17" s="556">
        <f t="shared" si="0"/>
        <v>2030</v>
      </c>
      <c r="AX17" s="556">
        <f t="shared" si="0"/>
        <v>2030</v>
      </c>
      <c r="AY17" s="556">
        <f t="shared" si="0"/>
        <v>2031</v>
      </c>
      <c r="AZ17" s="556">
        <f t="shared" si="0"/>
        <v>2031</v>
      </c>
      <c r="BA17" s="556">
        <f t="shared" si="0"/>
        <v>2031</v>
      </c>
      <c r="BB17" s="556">
        <f t="shared" si="0"/>
        <v>2031</v>
      </c>
      <c r="BC17" s="556">
        <f t="shared" si="0"/>
        <v>2032</v>
      </c>
      <c r="BD17" s="556">
        <f t="shared" si="0"/>
        <v>2032</v>
      </c>
      <c r="BE17" s="556">
        <f t="shared" si="0"/>
        <v>2032</v>
      </c>
      <c r="BF17" s="556">
        <f t="shared" si="0"/>
        <v>2032</v>
      </c>
      <c r="BG17" s="556">
        <f t="shared" si="0"/>
        <v>2033</v>
      </c>
      <c r="BH17" s="556">
        <f t="shared" si="0"/>
        <v>2033</v>
      </c>
      <c r="BI17" s="556">
        <f t="shared" si="0"/>
        <v>2033</v>
      </c>
    </row>
    <row r="18" spans="1:61" s="272" customFormat="1" thickBot="1" x14ac:dyDescent="0.2">
      <c r="A18" s="271" t="s">
        <v>116</v>
      </c>
      <c r="B18" s="270" t="str">
        <f>IF(AND('Datos de Ingreso'!B3&gt;=1,'Datos de Ingreso'!B3&lt;=3),"TRIMESTRE I",IF(AND('Datos de Ingreso'!B3&gt;=4,'Datos de Ingreso'!B3&lt;=6),"TRIMESTRE II",IF(AND('Datos de Ingreso'!B3&gt;=7,'Datos de Ingreso'!B3&lt;=9),"TRIMESTRE III",IF(AND('Datos de Ingreso'!B3&gt;=10,'Datos de Ingreso'!B3&lt;=12),"TRIMESTRE IV","INGRESE MES"))))</f>
        <v>TRIMESTRE IV</v>
      </c>
      <c r="C18" s="269" t="str">
        <f>IF(B18="TRIMESTRE I","TRIMESTRE II",IF(B18="TRIMESTRE II","TRIMESTRE III",IF(B18="TRIMESTRE III","TRIMESTRE IV",IF(B18="TRIMESTRE IV","TRIMESTRE I","ERROR"))))</f>
        <v>TRIMESTRE I</v>
      </c>
      <c r="D18" s="269" t="str">
        <f t="shared" ref="D18:BI18" si="1">IF(C18="TRIMESTRE I","TRIMESTRE II",IF(C18="TRIMESTRE II","TRIMESTRE III",IF(C18="TRIMESTRE III","TRIMESTRE IV",IF(C18="TRIMESTRE IV","TRIMESTRE I","ERROR"))))</f>
        <v>TRIMESTRE II</v>
      </c>
      <c r="E18" s="269" t="str">
        <f t="shared" si="1"/>
        <v>TRIMESTRE III</v>
      </c>
      <c r="F18" s="269" t="str">
        <f t="shared" si="1"/>
        <v>TRIMESTRE IV</v>
      </c>
      <c r="G18" s="269" t="str">
        <f t="shared" si="1"/>
        <v>TRIMESTRE I</v>
      </c>
      <c r="H18" s="269" t="str">
        <f t="shared" si="1"/>
        <v>TRIMESTRE II</v>
      </c>
      <c r="I18" s="269" t="str">
        <f t="shared" si="1"/>
        <v>TRIMESTRE III</v>
      </c>
      <c r="J18" s="269" t="str">
        <f t="shared" si="1"/>
        <v>TRIMESTRE IV</v>
      </c>
      <c r="K18" s="269" t="str">
        <f t="shared" si="1"/>
        <v>TRIMESTRE I</v>
      </c>
      <c r="L18" s="269" t="str">
        <f t="shared" si="1"/>
        <v>TRIMESTRE II</v>
      </c>
      <c r="M18" s="269" t="str">
        <f t="shared" si="1"/>
        <v>TRIMESTRE III</v>
      </c>
      <c r="N18" s="269" t="str">
        <f t="shared" si="1"/>
        <v>TRIMESTRE IV</v>
      </c>
      <c r="O18" s="269" t="str">
        <f t="shared" si="1"/>
        <v>TRIMESTRE I</v>
      </c>
      <c r="P18" s="269" t="str">
        <f t="shared" si="1"/>
        <v>TRIMESTRE II</v>
      </c>
      <c r="Q18" s="269" t="str">
        <f t="shared" si="1"/>
        <v>TRIMESTRE III</v>
      </c>
      <c r="R18" s="269" t="str">
        <f t="shared" si="1"/>
        <v>TRIMESTRE IV</v>
      </c>
      <c r="S18" s="269" t="str">
        <f t="shared" si="1"/>
        <v>TRIMESTRE I</v>
      </c>
      <c r="T18" s="269" t="str">
        <f t="shared" si="1"/>
        <v>TRIMESTRE II</v>
      </c>
      <c r="U18" s="269" t="str">
        <f t="shared" si="1"/>
        <v>TRIMESTRE III</v>
      </c>
      <c r="V18" s="269" t="str">
        <f t="shared" si="1"/>
        <v>TRIMESTRE IV</v>
      </c>
      <c r="W18" s="269" t="str">
        <f t="shared" si="1"/>
        <v>TRIMESTRE I</v>
      </c>
      <c r="X18" s="269" t="str">
        <f t="shared" si="1"/>
        <v>TRIMESTRE II</v>
      </c>
      <c r="Y18" s="269" t="str">
        <f t="shared" si="1"/>
        <v>TRIMESTRE III</v>
      </c>
      <c r="Z18" s="269" t="str">
        <f t="shared" si="1"/>
        <v>TRIMESTRE IV</v>
      </c>
      <c r="AA18" s="269" t="str">
        <f t="shared" si="1"/>
        <v>TRIMESTRE I</v>
      </c>
      <c r="AB18" s="269" t="str">
        <f t="shared" si="1"/>
        <v>TRIMESTRE II</v>
      </c>
      <c r="AC18" s="269" t="str">
        <f t="shared" si="1"/>
        <v>TRIMESTRE III</v>
      </c>
      <c r="AD18" s="269" t="str">
        <f t="shared" si="1"/>
        <v>TRIMESTRE IV</v>
      </c>
      <c r="AE18" s="269" t="str">
        <f t="shared" si="1"/>
        <v>TRIMESTRE I</v>
      </c>
      <c r="AF18" s="269" t="str">
        <f t="shared" si="1"/>
        <v>TRIMESTRE II</v>
      </c>
      <c r="AG18" s="269" t="str">
        <f t="shared" si="1"/>
        <v>TRIMESTRE III</v>
      </c>
      <c r="AH18" s="269" t="str">
        <f t="shared" si="1"/>
        <v>TRIMESTRE IV</v>
      </c>
      <c r="AI18" s="269" t="str">
        <f t="shared" si="1"/>
        <v>TRIMESTRE I</v>
      </c>
      <c r="AJ18" s="269" t="str">
        <f t="shared" si="1"/>
        <v>TRIMESTRE II</v>
      </c>
      <c r="AK18" s="269" t="str">
        <f t="shared" si="1"/>
        <v>TRIMESTRE III</v>
      </c>
      <c r="AL18" s="269" t="str">
        <f t="shared" si="1"/>
        <v>TRIMESTRE IV</v>
      </c>
      <c r="AM18" s="269" t="str">
        <f t="shared" si="1"/>
        <v>TRIMESTRE I</v>
      </c>
      <c r="AN18" s="269" t="str">
        <f t="shared" si="1"/>
        <v>TRIMESTRE II</v>
      </c>
      <c r="AO18" s="269" t="str">
        <f t="shared" si="1"/>
        <v>TRIMESTRE III</v>
      </c>
      <c r="AP18" s="269" t="str">
        <f t="shared" si="1"/>
        <v>TRIMESTRE IV</v>
      </c>
      <c r="AQ18" s="269" t="str">
        <f t="shared" si="1"/>
        <v>TRIMESTRE I</v>
      </c>
      <c r="AR18" s="269" t="str">
        <f t="shared" si="1"/>
        <v>TRIMESTRE II</v>
      </c>
      <c r="AS18" s="269" t="str">
        <f t="shared" si="1"/>
        <v>TRIMESTRE III</v>
      </c>
      <c r="AT18" s="269" t="str">
        <f t="shared" si="1"/>
        <v>TRIMESTRE IV</v>
      </c>
      <c r="AU18" s="269" t="str">
        <f t="shared" si="1"/>
        <v>TRIMESTRE I</v>
      </c>
      <c r="AV18" s="269" t="str">
        <f t="shared" si="1"/>
        <v>TRIMESTRE II</v>
      </c>
      <c r="AW18" s="269" t="str">
        <f t="shared" si="1"/>
        <v>TRIMESTRE III</v>
      </c>
      <c r="AX18" s="269" t="str">
        <f t="shared" si="1"/>
        <v>TRIMESTRE IV</v>
      </c>
      <c r="AY18" s="269" t="str">
        <f t="shared" si="1"/>
        <v>TRIMESTRE I</v>
      </c>
      <c r="AZ18" s="269" t="str">
        <f t="shared" si="1"/>
        <v>TRIMESTRE II</v>
      </c>
      <c r="BA18" s="269" t="str">
        <f t="shared" si="1"/>
        <v>TRIMESTRE III</v>
      </c>
      <c r="BB18" s="269" t="str">
        <f t="shared" si="1"/>
        <v>TRIMESTRE IV</v>
      </c>
      <c r="BC18" s="269" t="str">
        <f t="shared" si="1"/>
        <v>TRIMESTRE I</v>
      </c>
      <c r="BD18" s="269" t="str">
        <f t="shared" si="1"/>
        <v>TRIMESTRE II</v>
      </c>
      <c r="BE18" s="269" t="str">
        <f t="shared" si="1"/>
        <v>TRIMESTRE III</v>
      </c>
      <c r="BF18" s="269" t="str">
        <f t="shared" si="1"/>
        <v>TRIMESTRE IV</v>
      </c>
      <c r="BG18" s="269" t="str">
        <f t="shared" si="1"/>
        <v>TRIMESTRE I</v>
      </c>
      <c r="BH18" s="269" t="str">
        <f t="shared" si="1"/>
        <v>TRIMESTRE II</v>
      </c>
      <c r="BI18" s="269" t="str">
        <f t="shared" si="1"/>
        <v>TRIMESTRE III</v>
      </c>
    </row>
    <row r="19" spans="1:61" s="261" customFormat="1" ht="12" x14ac:dyDescent="0.2">
      <c r="A19" s="268">
        <f t="shared" ref="A19:A28" si="2">A4</f>
        <v>0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3"/>
      <c r="AN19" s="523"/>
      <c r="AO19" s="523"/>
      <c r="AP19" s="523"/>
      <c r="AQ19" s="523"/>
      <c r="AR19" s="523"/>
      <c r="AS19" s="523"/>
      <c r="AT19" s="523"/>
      <c r="AU19" s="523"/>
      <c r="AV19" s="523"/>
      <c r="AW19" s="523"/>
      <c r="AX19" s="523"/>
      <c r="AY19" s="523"/>
      <c r="AZ19" s="523"/>
      <c r="BA19" s="523"/>
      <c r="BB19" s="523"/>
      <c r="BC19" s="523"/>
      <c r="BD19" s="523"/>
      <c r="BE19" s="523"/>
      <c r="BF19" s="523"/>
      <c r="BG19" s="523"/>
      <c r="BH19" s="523"/>
      <c r="BI19" s="523"/>
    </row>
    <row r="20" spans="1:61" s="261" customFormat="1" ht="12" x14ac:dyDescent="0.2">
      <c r="A20" s="268">
        <f t="shared" si="2"/>
        <v>0</v>
      </c>
      <c r="B20" s="524"/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4"/>
      <c r="AL20" s="524"/>
      <c r="AM20" s="524"/>
      <c r="AN20" s="524"/>
      <c r="AO20" s="524"/>
      <c r="AP20" s="524"/>
      <c r="AQ20" s="524"/>
      <c r="AR20" s="524"/>
      <c r="AS20" s="524"/>
      <c r="AT20" s="524"/>
      <c r="AU20" s="524"/>
      <c r="AV20" s="524"/>
      <c r="AW20" s="524"/>
      <c r="AX20" s="524"/>
      <c r="AY20" s="524"/>
      <c r="AZ20" s="524"/>
      <c r="BA20" s="524"/>
      <c r="BB20" s="524"/>
      <c r="BC20" s="524"/>
      <c r="BD20" s="524"/>
      <c r="BE20" s="524"/>
      <c r="BF20" s="524"/>
      <c r="BG20" s="524"/>
      <c r="BH20" s="524"/>
      <c r="BI20" s="524"/>
    </row>
    <row r="21" spans="1:61" s="261" customFormat="1" ht="12" x14ac:dyDescent="0.2">
      <c r="A21" s="268">
        <f t="shared" si="2"/>
        <v>0</v>
      </c>
      <c r="B21" s="524"/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524"/>
      <c r="AZ21" s="524"/>
      <c r="BA21" s="524"/>
      <c r="BB21" s="524"/>
      <c r="BC21" s="524"/>
      <c r="BD21" s="524"/>
      <c r="BE21" s="524"/>
      <c r="BF21" s="524"/>
      <c r="BG21" s="524"/>
      <c r="BH21" s="524"/>
      <c r="BI21" s="524"/>
    </row>
    <row r="22" spans="1:61" s="261" customFormat="1" ht="12" x14ac:dyDescent="0.2">
      <c r="A22" s="268">
        <f t="shared" si="2"/>
        <v>0</v>
      </c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4"/>
      <c r="AO22" s="524"/>
      <c r="AP22" s="524"/>
      <c r="AQ22" s="524"/>
      <c r="AR22" s="524"/>
      <c r="AS22" s="524"/>
      <c r="AT22" s="524"/>
      <c r="AU22" s="524"/>
      <c r="AV22" s="524"/>
      <c r="AW22" s="524"/>
      <c r="AX22" s="524"/>
      <c r="AY22" s="524"/>
      <c r="AZ22" s="524"/>
      <c r="BA22" s="524"/>
      <c r="BB22" s="524"/>
      <c r="BC22" s="524"/>
      <c r="BD22" s="524"/>
      <c r="BE22" s="524"/>
      <c r="BF22" s="524"/>
      <c r="BG22" s="524"/>
      <c r="BH22" s="524"/>
      <c r="BI22" s="524"/>
    </row>
    <row r="23" spans="1:61" s="261" customFormat="1" ht="12" x14ac:dyDescent="0.2">
      <c r="A23" s="268">
        <f t="shared" si="2"/>
        <v>0</v>
      </c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/>
      <c r="BE23" s="524"/>
      <c r="BF23" s="524"/>
      <c r="BG23" s="524"/>
      <c r="BH23" s="524"/>
      <c r="BI23" s="524"/>
    </row>
    <row r="24" spans="1:61" s="261" customFormat="1" ht="12" x14ac:dyDescent="0.2">
      <c r="A24" s="268">
        <f t="shared" si="2"/>
        <v>0</v>
      </c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</row>
    <row r="25" spans="1:61" s="261" customFormat="1" ht="12" x14ac:dyDescent="0.2">
      <c r="A25" s="268">
        <f t="shared" si="2"/>
        <v>0</v>
      </c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4"/>
      <c r="AG25" s="524"/>
      <c r="AH25" s="524"/>
      <c r="AI25" s="524"/>
      <c r="AJ25" s="524"/>
      <c r="AK25" s="524"/>
      <c r="AL25" s="524"/>
      <c r="AM25" s="524"/>
      <c r="AN25" s="524"/>
      <c r="AO25" s="524"/>
      <c r="AP25" s="524"/>
      <c r="AQ25" s="524"/>
      <c r="AR25" s="524"/>
      <c r="AS25" s="524"/>
      <c r="AT25" s="524"/>
      <c r="AU25" s="524"/>
      <c r="AV25" s="524"/>
      <c r="AW25" s="524"/>
      <c r="AX25" s="524"/>
      <c r="AY25" s="524"/>
      <c r="AZ25" s="524"/>
      <c r="BA25" s="524"/>
      <c r="BB25" s="524"/>
      <c r="BC25" s="524"/>
      <c r="BD25" s="524"/>
      <c r="BE25" s="524"/>
      <c r="BF25" s="524"/>
      <c r="BG25" s="524"/>
      <c r="BH25" s="524"/>
      <c r="BI25" s="524"/>
    </row>
    <row r="26" spans="1:61" s="261" customFormat="1" ht="12" x14ac:dyDescent="0.2">
      <c r="A26" s="268">
        <f t="shared" si="2"/>
        <v>0</v>
      </c>
      <c r="B26" s="524"/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/>
      <c r="AG26" s="524"/>
      <c r="AH26" s="524"/>
      <c r="AI26" s="524"/>
      <c r="AJ26" s="524"/>
      <c r="AK26" s="524"/>
      <c r="AL26" s="524"/>
      <c r="AM26" s="524"/>
      <c r="AN26" s="524"/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/>
      <c r="AZ26" s="524"/>
      <c r="BA26" s="524"/>
      <c r="BB26" s="524"/>
      <c r="BC26" s="524"/>
      <c r="BD26" s="524"/>
      <c r="BE26" s="524"/>
      <c r="BF26" s="524"/>
      <c r="BG26" s="524"/>
      <c r="BH26" s="524"/>
      <c r="BI26" s="524"/>
    </row>
    <row r="27" spans="1:61" s="261" customFormat="1" ht="12" x14ac:dyDescent="0.2">
      <c r="A27" s="268">
        <f t="shared" si="2"/>
        <v>0</v>
      </c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4"/>
      <c r="AS27" s="524"/>
      <c r="AT27" s="524"/>
      <c r="AU27" s="524"/>
      <c r="AV27" s="524"/>
      <c r="AW27" s="524"/>
      <c r="AX27" s="524"/>
      <c r="AY27" s="524"/>
      <c r="AZ27" s="524"/>
      <c r="BA27" s="524"/>
      <c r="BB27" s="524"/>
      <c r="BC27" s="524"/>
      <c r="BD27" s="524"/>
      <c r="BE27" s="524"/>
      <c r="BF27" s="524"/>
      <c r="BG27" s="524"/>
      <c r="BH27" s="524"/>
      <c r="BI27" s="524"/>
    </row>
    <row r="28" spans="1:61" s="261" customFormat="1" ht="12" x14ac:dyDescent="0.2">
      <c r="A28" s="268">
        <f t="shared" si="2"/>
        <v>0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524"/>
      <c r="AI28" s="524"/>
      <c r="AJ28" s="524"/>
      <c r="AK28" s="524"/>
      <c r="AL28" s="524"/>
      <c r="AM28" s="524"/>
      <c r="AN28" s="524"/>
      <c r="AO28" s="524"/>
      <c r="AP28" s="524"/>
      <c r="AQ28" s="524"/>
      <c r="AR28" s="524"/>
      <c r="AS28" s="524"/>
      <c r="AT28" s="524"/>
      <c r="AU28" s="524"/>
      <c r="AV28" s="524"/>
      <c r="AW28" s="524"/>
      <c r="AX28" s="524"/>
      <c r="AY28" s="524"/>
      <c r="AZ28" s="524"/>
      <c r="BA28" s="524"/>
      <c r="BB28" s="524"/>
      <c r="BC28" s="524"/>
      <c r="BD28" s="524"/>
      <c r="BE28" s="524"/>
      <c r="BF28" s="524"/>
      <c r="BG28" s="524"/>
      <c r="BH28" s="524"/>
      <c r="BI28" s="524"/>
    </row>
    <row r="30" spans="1:61" x14ac:dyDescent="0.2">
      <c r="C30" s="274"/>
      <c r="D30" s="273"/>
    </row>
    <row r="31" spans="1:61" ht="20.25" x14ac:dyDescent="0.3">
      <c r="A31" s="738" t="s">
        <v>261</v>
      </c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A31" s="738"/>
      <c r="AB31" s="738"/>
      <c r="AC31" s="738"/>
      <c r="AD31" s="738"/>
      <c r="AE31" s="738"/>
      <c r="AF31" s="738"/>
      <c r="AG31" s="738"/>
      <c r="AH31" s="738"/>
      <c r="AI31" s="738"/>
      <c r="AJ31" s="738"/>
      <c r="AK31" s="738"/>
      <c r="AL31" s="738"/>
      <c r="AM31" s="738"/>
      <c r="AN31" s="738"/>
      <c r="AO31" s="738"/>
      <c r="AP31" s="738"/>
      <c r="AQ31" s="738"/>
      <c r="AR31" s="738"/>
      <c r="AS31" s="738"/>
      <c r="AT31" s="738"/>
      <c r="AU31" s="738"/>
      <c r="AV31" s="738"/>
      <c r="AW31" s="738"/>
      <c r="AX31" s="738"/>
      <c r="AY31" s="738"/>
      <c r="AZ31" s="738"/>
      <c r="BA31" s="738"/>
      <c r="BB31" s="738"/>
      <c r="BC31" s="738"/>
      <c r="BD31" s="738"/>
      <c r="BE31" s="738"/>
      <c r="BF31" s="738"/>
      <c r="BG31" s="738"/>
      <c r="BH31" s="738"/>
      <c r="BI31" s="738"/>
    </row>
    <row r="32" spans="1:61" s="272" customFormat="1" thickBot="1" x14ac:dyDescent="0.2">
      <c r="A32" s="554"/>
      <c r="B32" s="555">
        <f>B17</f>
        <v>2018</v>
      </c>
      <c r="C32" s="555">
        <f t="shared" ref="C32:BI33" si="3">C17</f>
        <v>2019</v>
      </c>
      <c r="D32" s="555">
        <f t="shared" si="3"/>
        <v>2019</v>
      </c>
      <c r="E32" s="555">
        <f t="shared" si="3"/>
        <v>2019</v>
      </c>
      <c r="F32" s="555">
        <f t="shared" si="3"/>
        <v>2019</v>
      </c>
      <c r="G32" s="555">
        <f t="shared" si="3"/>
        <v>2020</v>
      </c>
      <c r="H32" s="555">
        <f t="shared" si="3"/>
        <v>2020</v>
      </c>
      <c r="I32" s="555">
        <f t="shared" si="3"/>
        <v>2020</v>
      </c>
      <c r="J32" s="555">
        <f t="shared" si="3"/>
        <v>2020</v>
      </c>
      <c r="K32" s="555">
        <f t="shared" si="3"/>
        <v>2021</v>
      </c>
      <c r="L32" s="555">
        <f t="shared" si="3"/>
        <v>2021</v>
      </c>
      <c r="M32" s="555">
        <f t="shared" si="3"/>
        <v>2021</v>
      </c>
      <c r="N32" s="555">
        <f t="shared" si="3"/>
        <v>2021</v>
      </c>
      <c r="O32" s="555">
        <f t="shared" si="3"/>
        <v>2022</v>
      </c>
      <c r="P32" s="555">
        <f t="shared" si="3"/>
        <v>2022</v>
      </c>
      <c r="Q32" s="555">
        <f t="shared" si="3"/>
        <v>2022</v>
      </c>
      <c r="R32" s="555">
        <f t="shared" si="3"/>
        <v>2022</v>
      </c>
      <c r="S32" s="555">
        <f t="shared" si="3"/>
        <v>2023</v>
      </c>
      <c r="T32" s="555">
        <f t="shared" si="3"/>
        <v>2023</v>
      </c>
      <c r="U32" s="555">
        <f t="shared" si="3"/>
        <v>2023</v>
      </c>
      <c r="V32" s="555">
        <f t="shared" si="3"/>
        <v>2023</v>
      </c>
      <c r="W32" s="555">
        <f t="shared" si="3"/>
        <v>2024</v>
      </c>
      <c r="X32" s="555">
        <f t="shared" si="3"/>
        <v>2024</v>
      </c>
      <c r="Y32" s="555">
        <f t="shared" si="3"/>
        <v>2024</v>
      </c>
      <c r="Z32" s="555">
        <f t="shared" si="3"/>
        <v>2024</v>
      </c>
      <c r="AA32" s="555">
        <f t="shared" si="3"/>
        <v>2025</v>
      </c>
      <c r="AB32" s="555">
        <f t="shared" si="3"/>
        <v>2025</v>
      </c>
      <c r="AC32" s="555">
        <f t="shared" si="3"/>
        <v>2025</v>
      </c>
      <c r="AD32" s="555">
        <f t="shared" si="3"/>
        <v>2025</v>
      </c>
      <c r="AE32" s="555">
        <f t="shared" si="3"/>
        <v>2026</v>
      </c>
      <c r="AF32" s="555">
        <f t="shared" si="3"/>
        <v>2026</v>
      </c>
      <c r="AG32" s="555">
        <f t="shared" si="3"/>
        <v>2026</v>
      </c>
      <c r="AH32" s="555">
        <f t="shared" si="3"/>
        <v>2026</v>
      </c>
      <c r="AI32" s="555">
        <f t="shared" si="3"/>
        <v>2027</v>
      </c>
      <c r="AJ32" s="555">
        <f t="shared" si="3"/>
        <v>2027</v>
      </c>
      <c r="AK32" s="555">
        <f t="shared" si="3"/>
        <v>2027</v>
      </c>
      <c r="AL32" s="555">
        <f t="shared" si="3"/>
        <v>2027</v>
      </c>
      <c r="AM32" s="555">
        <f t="shared" si="3"/>
        <v>2028</v>
      </c>
      <c r="AN32" s="555">
        <f t="shared" si="3"/>
        <v>2028</v>
      </c>
      <c r="AO32" s="555">
        <f t="shared" si="3"/>
        <v>2028</v>
      </c>
      <c r="AP32" s="555">
        <f t="shared" si="3"/>
        <v>2028</v>
      </c>
      <c r="AQ32" s="555">
        <f t="shared" si="3"/>
        <v>2029</v>
      </c>
      <c r="AR32" s="555">
        <f t="shared" si="3"/>
        <v>2029</v>
      </c>
      <c r="AS32" s="555">
        <f t="shared" si="3"/>
        <v>2029</v>
      </c>
      <c r="AT32" s="555">
        <f t="shared" si="3"/>
        <v>2029</v>
      </c>
      <c r="AU32" s="555">
        <f t="shared" si="3"/>
        <v>2030</v>
      </c>
      <c r="AV32" s="555">
        <f t="shared" si="3"/>
        <v>2030</v>
      </c>
      <c r="AW32" s="555">
        <f t="shared" si="3"/>
        <v>2030</v>
      </c>
      <c r="AX32" s="555">
        <f t="shared" si="3"/>
        <v>2030</v>
      </c>
      <c r="AY32" s="555">
        <f t="shared" si="3"/>
        <v>2031</v>
      </c>
      <c r="AZ32" s="555">
        <f t="shared" si="3"/>
        <v>2031</v>
      </c>
      <c r="BA32" s="555">
        <f t="shared" si="3"/>
        <v>2031</v>
      </c>
      <c r="BB32" s="555">
        <f t="shared" si="3"/>
        <v>2031</v>
      </c>
      <c r="BC32" s="555">
        <f t="shared" si="3"/>
        <v>2032</v>
      </c>
      <c r="BD32" s="555">
        <f t="shared" si="3"/>
        <v>2032</v>
      </c>
      <c r="BE32" s="555">
        <f t="shared" si="3"/>
        <v>2032</v>
      </c>
      <c r="BF32" s="555">
        <f t="shared" si="3"/>
        <v>2032</v>
      </c>
      <c r="BG32" s="555">
        <f t="shared" si="3"/>
        <v>2033</v>
      </c>
      <c r="BH32" s="555">
        <f t="shared" si="3"/>
        <v>2033</v>
      </c>
      <c r="BI32" s="555">
        <f t="shared" si="3"/>
        <v>2033</v>
      </c>
    </row>
    <row r="33" spans="1:61" s="272" customFormat="1" thickBot="1" x14ac:dyDescent="0.2">
      <c r="A33" s="271" t="s">
        <v>116</v>
      </c>
      <c r="B33" s="557" t="str">
        <f>B18</f>
        <v>TRIMESTRE IV</v>
      </c>
      <c r="C33" s="557" t="str">
        <f t="shared" si="3"/>
        <v>TRIMESTRE I</v>
      </c>
      <c r="D33" s="557" t="str">
        <f t="shared" si="3"/>
        <v>TRIMESTRE II</v>
      </c>
      <c r="E33" s="557" t="str">
        <f t="shared" si="3"/>
        <v>TRIMESTRE III</v>
      </c>
      <c r="F33" s="557" t="str">
        <f t="shared" si="3"/>
        <v>TRIMESTRE IV</v>
      </c>
      <c r="G33" s="557" t="str">
        <f t="shared" si="3"/>
        <v>TRIMESTRE I</v>
      </c>
      <c r="H33" s="557" t="str">
        <f t="shared" si="3"/>
        <v>TRIMESTRE II</v>
      </c>
      <c r="I33" s="557" t="str">
        <f t="shared" si="3"/>
        <v>TRIMESTRE III</v>
      </c>
      <c r="J33" s="557" t="str">
        <f t="shared" si="3"/>
        <v>TRIMESTRE IV</v>
      </c>
      <c r="K33" s="557" t="str">
        <f t="shared" si="3"/>
        <v>TRIMESTRE I</v>
      </c>
      <c r="L33" s="557" t="str">
        <f t="shared" si="3"/>
        <v>TRIMESTRE II</v>
      </c>
      <c r="M33" s="557" t="str">
        <f t="shared" si="3"/>
        <v>TRIMESTRE III</v>
      </c>
      <c r="N33" s="557" t="str">
        <f t="shared" si="3"/>
        <v>TRIMESTRE IV</v>
      </c>
      <c r="O33" s="557" t="str">
        <f t="shared" si="3"/>
        <v>TRIMESTRE I</v>
      </c>
      <c r="P33" s="557" t="str">
        <f t="shared" si="3"/>
        <v>TRIMESTRE II</v>
      </c>
      <c r="Q33" s="557" t="str">
        <f t="shared" si="3"/>
        <v>TRIMESTRE III</v>
      </c>
      <c r="R33" s="557" t="str">
        <f t="shared" si="3"/>
        <v>TRIMESTRE IV</v>
      </c>
      <c r="S33" s="557" t="str">
        <f t="shared" si="3"/>
        <v>TRIMESTRE I</v>
      </c>
      <c r="T33" s="557" t="str">
        <f t="shared" si="3"/>
        <v>TRIMESTRE II</v>
      </c>
      <c r="U33" s="557" t="str">
        <f t="shared" si="3"/>
        <v>TRIMESTRE III</v>
      </c>
      <c r="V33" s="557" t="str">
        <f t="shared" si="3"/>
        <v>TRIMESTRE IV</v>
      </c>
      <c r="W33" s="557" t="str">
        <f t="shared" si="3"/>
        <v>TRIMESTRE I</v>
      </c>
      <c r="X33" s="557" t="str">
        <f t="shared" si="3"/>
        <v>TRIMESTRE II</v>
      </c>
      <c r="Y33" s="557" t="str">
        <f t="shared" si="3"/>
        <v>TRIMESTRE III</v>
      </c>
      <c r="Z33" s="557" t="str">
        <f t="shared" si="3"/>
        <v>TRIMESTRE IV</v>
      </c>
      <c r="AA33" s="557" t="str">
        <f t="shared" si="3"/>
        <v>TRIMESTRE I</v>
      </c>
      <c r="AB33" s="557" t="str">
        <f t="shared" si="3"/>
        <v>TRIMESTRE II</v>
      </c>
      <c r="AC33" s="557" t="str">
        <f t="shared" si="3"/>
        <v>TRIMESTRE III</v>
      </c>
      <c r="AD33" s="557" t="str">
        <f t="shared" si="3"/>
        <v>TRIMESTRE IV</v>
      </c>
      <c r="AE33" s="557" t="str">
        <f t="shared" si="3"/>
        <v>TRIMESTRE I</v>
      </c>
      <c r="AF33" s="557" t="str">
        <f t="shared" si="3"/>
        <v>TRIMESTRE II</v>
      </c>
      <c r="AG33" s="557" t="str">
        <f t="shared" si="3"/>
        <v>TRIMESTRE III</v>
      </c>
      <c r="AH33" s="557" t="str">
        <f t="shared" si="3"/>
        <v>TRIMESTRE IV</v>
      </c>
      <c r="AI33" s="557" t="str">
        <f t="shared" si="3"/>
        <v>TRIMESTRE I</v>
      </c>
      <c r="AJ33" s="557" t="str">
        <f t="shared" si="3"/>
        <v>TRIMESTRE II</v>
      </c>
      <c r="AK33" s="557" t="str">
        <f t="shared" si="3"/>
        <v>TRIMESTRE III</v>
      </c>
      <c r="AL33" s="557" t="str">
        <f t="shared" si="3"/>
        <v>TRIMESTRE IV</v>
      </c>
      <c r="AM33" s="557" t="str">
        <f t="shared" si="3"/>
        <v>TRIMESTRE I</v>
      </c>
      <c r="AN33" s="557" t="str">
        <f t="shared" si="3"/>
        <v>TRIMESTRE II</v>
      </c>
      <c r="AO33" s="557" t="str">
        <f t="shared" si="3"/>
        <v>TRIMESTRE III</v>
      </c>
      <c r="AP33" s="557" t="str">
        <f t="shared" si="3"/>
        <v>TRIMESTRE IV</v>
      </c>
      <c r="AQ33" s="557" t="str">
        <f t="shared" si="3"/>
        <v>TRIMESTRE I</v>
      </c>
      <c r="AR33" s="557" t="str">
        <f t="shared" si="3"/>
        <v>TRIMESTRE II</v>
      </c>
      <c r="AS33" s="557" t="str">
        <f t="shared" si="3"/>
        <v>TRIMESTRE III</v>
      </c>
      <c r="AT33" s="557" t="str">
        <f t="shared" si="3"/>
        <v>TRIMESTRE IV</v>
      </c>
      <c r="AU33" s="557" t="str">
        <f t="shared" si="3"/>
        <v>TRIMESTRE I</v>
      </c>
      <c r="AV33" s="557" t="str">
        <f t="shared" si="3"/>
        <v>TRIMESTRE II</v>
      </c>
      <c r="AW33" s="557" t="str">
        <f t="shared" si="3"/>
        <v>TRIMESTRE III</v>
      </c>
      <c r="AX33" s="557" t="str">
        <f t="shared" si="3"/>
        <v>TRIMESTRE IV</v>
      </c>
      <c r="AY33" s="557" t="str">
        <f t="shared" si="3"/>
        <v>TRIMESTRE I</v>
      </c>
      <c r="AZ33" s="557" t="str">
        <f t="shared" si="3"/>
        <v>TRIMESTRE II</v>
      </c>
      <c r="BA33" s="557" t="str">
        <f t="shared" si="3"/>
        <v>TRIMESTRE III</v>
      </c>
      <c r="BB33" s="557" t="str">
        <f t="shared" si="3"/>
        <v>TRIMESTRE IV</v>
      </c>
      <c r="BC33" s="557" t="str">
        <f t="shared" si="3"/>
        <v>TRIMESTRE I</v>
      </c>
      <c r="BD33" s="557" t="str">
        <f t="shared" si="3"/>
        <v>TRIMESTRE II</v>
      </c>
      <c r="BE33" s="557" t="str">
        <f t="shared" si="3"/>
        <v>TRIMESTRE III</v>
      </c>
      <c r="BF33" s="557" t="str">
        <f t="shared" si="3"/>
        <v>TRIMESTRE IV</v>
      </c>
      <c r="BG33" s="557" t="str">
        <f t="shared" si="3"/>
        <v>TRIMESTRE I</v>
      </c>
      <c r="BH33" s="557" t="str">
        <f t="shared" si="3"/>
        <v>TRIMESTRE II</v>
      </c>
      <c r="BI33" s="557" t="str">
        <f t="shared" si="3"/>
        <v>TRIMESTRE III</v>
      </c>
    </row>
    <row r="34" spans="1:61" s="261" customFormat="1" ht="12" x14ac:dyDescent="0.2">
      <c r="A34" s="268">
        <f t="shared" ref="A34:A43" si="4">A4</f>
        <v>0</v>
      </c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8"/>
      <c r="V34" s="558"/>
      <c r="W34" s="558"/>
      <c r="X34" s="558"/>
      <c r="Y34" s="558"/>
      <c r="Z34" s="558"/>
      <c r="AA34" s="558"/>
      <c r="AB34" s="558"/>
      <c r="AC34" s="558"/>
      <c r="AD34" s="558"/>
      <c r="AE34" s="558"/>
      <c r="AF34" s="558"/>
      <c r="AG34" s="558"/>
      <c r="AH34" s="558"/>
      <c r="AI34" s="558"/>
      <c r="AJ34" s="558"/>
      <c r="AK34" s="558"/>
      <c r="AL34" s="558"/>
      <c r="AM34" s="558"/>
      <c r="AN34" s="558"/>
      <c r="AO34" s="558"/>
      <c r="AP34" s="558"/>
      <c r="AQ34" s="558"/>
      <c r="AR34" s="558"/>
      <c r="AS34" s="558"/>
      <c r="AT34" s="558"/>
      <c r="AU34" s="558"/>
      <c r="AV34" s="558"/>
      <c r="AW34" s="558"/>
      <c r="AX34" s="558"/>
      <c r="AY34" s="558"/>
      <c r="AZ34" s="558"/>
      <c r="BA34" s="558"/>
      <c r="BB34" s="558"/>
      <c r="BC34" s="558"/>
      <c r="BD34" s="558"/>
      <c r="BE34" s="558"/>
      <c r="BF34" s="558"/>
      <c r="BG34" s="558"/>
      <c r="BH34" s="558"/>
      <c r="BI34" s="558"/>
    </row>
    <row r="35" spans="1:61" s="261" customFormat="1" ht="12" x14ac:dyDescent="0.2">
      <c r="A35" s="268">
        <f t="shared" si="4"/>
        <v>0</v>
      </c>
      <c r="B35" s="558"/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58"/>
      <c r="U35" s="558"/>
      <c r="V35" s="558"/>
      <c r="W35" s="558"/>
      <c r="X35" s="558"/>
      <c r="Y35" s="558"/>
      <c r="Z35" s="558"/>
      <c r="AA35" s="558"/>
      <c r="AB35" s="558"/>
      <c r="AC35" s="558"/>
      <c r="AD35" s="558"/>
      <c r="AE35" s="558"/>
      <c r="AF35" s="558"/>
      <c r="AG35" s="558"/>
      <c r="AH35" s="558"/>
      <c r="AI35" s="558"/>
      <c r="AJ35" s="558"/>
      <c r="AK35" s="558"/>
      <c r="AL35" s="558"/>
      <c r="AM35" s="558"/>
      <c r="AN35" s="558"/>
      <c r="AO35" s="558"/>
      <c r="AP35" s="558"/>
      <c r="AQ35" s="558"/>
      <c r="AR35" s="558"/>
      <c r="AS35" s="558"/>
      <c r="AT35" s="558"/>
      <c r="AU35" s="558"/>
      <c r="AV35" s="558"/>
      <c r="AW35" s="558"/>
      <c r="AX35" s="558"/>
      <c r="AY35" s="558"/>
      <c r="AZ35" s="558"/>
      <c r="BA35" s="558"/>
      <c r="BB35" s="558"/>
      <c r="BC35" s="558"/>
      <c r="BD35" s="558"/>
      <c r="BE35" s="558"/>
      <c r="BF35" s="558"/>
      <c r="BG35" s="558"/>
      <c r="BH35" s="558"/>
      <c r="BI35" s="558"/>
    </row>
    <row r="36" spans="1:61" s="261" customFormat="1" ht="12" x14ac:dyDescent="0.2">
      <c r="A36" s="268">
        <f t="shared" si="4"/>
        <v>0</v>
      </c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  <c r="AO36" s="558"/>
      <c r="AP36" s="558"/>
      <c r="AQ36" s="558"/>
      <c r="AR36" s="558"/>
      <c r="AS36" s="558"/>
      <c r="AT36" s="558"/>
      <c r="AU36" s="558"/>
      <c r="AV36" s="558"/>
      <c r="AW36" s="558"/>
      <c r="AX36" s="558"/>
      <c r="AY36" s="558"/>
      <c r="AZ36" s="558"/>
      <c r="BA36" s="558"/>
      <c r="BB36" s="558"/>
      <c r="BC36" s="558"/>
      <c r="BD36" s="558"/>
      <c r="BE36" s="558"/>
      <c r="BF36" s="558"/>
      <c r="BG36" s="558"/>
      <c r="BH36" s="558"/>
      <c r="BI36" s="558"/>
    </row>
    <row r="37" spans="1:61" s="261" customFormat="1" ht="12" x14ac:dyDescent="0.2">
      <c r="A37" s="268">
        <f t="shared" si="4"/>
        <v>0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558"/>
      <c r="AU37" s="558"/>
      <c r="AV37" s="558"/>
      <c r="AW37" s="558"/>
      <c r="AX37" s="558"/>
      <c r="AY37" s="558"/>
      <c r="AZ37" s="558"/>
      <c r="BA37" s="558"/>
      <c r="BB37" s="558"/>
      <c r="BC37" s="558"/>
      <c r="BD37" s="558"/>
      <c r="BE37" s="558"/>
      <c r="BF37" s="558"/>
      <c r="BG37" s="558"/>
      <c r="BH37" s="558"/>
      <c r="BI37" s="558"/>
    </row>
    <row r="38" spans="1:61" s="261" customFormat="1" ht="12" x14ac:dyDescent="0.2">
      <c r="A38" s="268">
        <f t="shared" si="4"/>
        <v>0</v>
      </c>
      <c r="B38" s="559"/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558"/>
      <c r="AP38" s="558"/>
      <c r="AQ38" s="558"/>
      <c r="AR38" s="558"/>
      <c r="AS38" s="558"/>
      <c r="AT38" s="558"/>
      <c r="AU38" s="558"/>
      <c r="AV38" s="558"/>
      <c r="AW38" s="558"/>
      <c r="AX38" s="558"/>
      <c r="AY38" s="558"/>
      <c r="AZ38" s="558"/>
      <c r="BA38" s="558"/>
      <c r="BB38" s="558"/>
      <c r="BC38" s="558"/>
      <c r="BD38" s="558"/>
      <c r="BE38" s="558"/>
      <c r="BF38" s="558"/>
      <c r="BG38" s="558"/>
      <c r="BH38" s="558"/>
      <c r="BI38" s="558"/>
    </row>
    <row r="39" spans="1:61" s="261" customFormat="1" ht="12" x14ac:dyDescent="0.2">
      <c r="A39" s="268">
        <f t="shared" si="4"/>
        <v>0</v>
      </c>
      <c r="B39" s="559"/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8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  <c r="AQ39" s="558"/>
      <c r="AR39" s="558"/>
      <c r="AS39" s="558"/>
      <c r="AT39" s="558"/>
      <c r="AU39" s="558"/>
      <c r="AV39" s="558"/>
      <c r="AW39" s="558"/>
      <c r="AX39" s="558"/>
      <c r="AY39" s="558"/>
      <c r="AZ39" s="558"/>
      <c r="BA39" s="558"/>
      <c r="BB39" s="558"/>
      <c r="BC39" s="558"/>
      <c r="BD39" s="558"/>
      <c r="BE39" s="558"/>
      <c r="BF39" s="558"/>
      <c r="BG39" s="558"/>
      <c r="BH39" s="558"/>
      <c r="BI39" s="558"/>
    </row>
    <row r="40" spans="1:61" s="261" customFormat="1" ht="12" x14ac:dyDescent="0.2">
      <c r="A40" s="268">
        <f t="shared" si="4"/>
        <v>0</v>
      </c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8"/>
      <c r="AR40" s="558"/>
      <c r="AS40" s="558"/>
      <c r="AT40" s="558"/>
      <c r="AU40" s="558"/>
      <c r="AV40" s="558"/>
      <c r="AW40" s="558"/>
      <c r="AX40" s="558"/>
      <c r="AY40" s="558"/>
      <c r="AZ40" s="558"/>
      <c r="BA40" s="558"/>
      <c r="BB40" s="558"/>
      <c r="BC40" s="558"/>
      <c r="BD40" s="558"/>
      <c r="BE40" s="558"/>
      <c r="BF40" s="558"/>
      <c r="BG40" s="558"/>
      <c r="BH40" s="558"/>
      <c r="BI40" s="558"/>
    </row>
    <row r="41" spans="1:61" s="261" customFormat="1" ht="12" x14ac:dyDescent="0.2">
      <c r="A41" s="268">
        <f t="shared" si="4"/>
        <v>0</v>
      </c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8"/>
      <c r="T41" s="558"/>
      <c r="U41" s="558"/>
      <c r="V41" s="558"/>
      <c r="W41" s="558"/>
      <c r="X41" s="558"/>
      <c r="Y41" s="558"/>
      <c r="Z41" s="558"/>
      <c r="AA41" s="558"/>
      <c r="AB41" s="558"/>
      <c r="AC41" s="558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8"/>
      <c r="AR41" s="558"/>
      <c r="AS41" s="558"/>
      <c r="AT41" s="558"/>
      <c r="AU41" s="558"/>
      <c r="AV41" s="558"/>
      <c r="AW41" s="558"/>
      <c r="AX41" s="558"/>
      <c r="AY41" s="558"/>
      <c r="AZ41" s="558"/>
      <c r="BA41" s="558"/>
      <c r="BB41" s="558"/>
      <c r="BC41" s="558"/>
      <c r="BD41" s="558"/>
      <c r="BE41" s="558"/>
      <c r="BF41" s="558"/>
      <c r="BG41" s="558"/>
      <c r="BH41" s="558"/>
      <c r="BI41" s="558"/>
    </row>
    <row r="42" spans="1:61" s="261" customFormat="1" ht="12" x14ac:dyDescent="0.2">
      <c r="A42" s="268">
        <f t="shared" si="4"/>
        <v>0</v>
      </c>
      <c r="B42" s="559"/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8"/>
      <c r="T42" s="558"/>
      <c r="U42" s="558"/>
      <c r="V42" s="558"/>
      <c r="W42" s="558"/>
      <c r="X42" s="558"/>
      <c r="Y42" s="558"/>
      <c r="Z42" s="558"/>
      <c r="AA42" s="558"/>
      <c r="AB42" s="558"/>
      <c r="AC42" s="55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58"/>
      <c r="AR42" s="558"/>
      <c r="AS42" s="558"/>
      <c r="AT42" s="558"/>
      <c r="AU42" s="558"/>
      <c r="AV42" s="558"/>
      <c r="AW42" s="558"/>
      <c r="AX42" s="558"/>
      <c r="AY42" s="558"/>
      <c r="AZ42" s="558"/>
      <c r="BA42" s="558"/>
      <c r="BB42" s="558"/>
      <c r="BC42" s="558"/>
      <c r="BD42" s="558"/>
      <c r="BE42" s="558"/>
      <c r="BF42" s="558"/>
      <c r="BG42" s="558"/>
      <c r="BH42" s="558"/>
      <c r="BI42" s="558"/>
    </row>
    <row r="43" spans="1:61" s="261" customFormat="1" ht="12" x14ac:dyDescent="0.2">
      <c r="A43" s="268">
        <f t="shared" si="4"/>
        <v>0</v>
      </c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8"/>
      <c r="T43" s="558"/>
      <c r="U43" s="558"/>
      <c r="V43" s="558"/>
      <c r="W43" s="558"/>
      <c r="X43" s="558"/>
      <c r="Y43" s="558"/>
      <c r="Z43" s="558"/>
      <c r="AA43" s="558"/>
      <c r="AB43" s="558"/>
      <c r="AC43" s="558"/>
      <c r="AD43" s="558"/>
      <c r="AE43" s="558"/>
      <c r="AF43" s="558"/>
      <c r="AG43" s="558"/>
      <c r="AH43" s="558"/>
      <c r="AI43" s="558"/>
      <c r="AJ43" s="558"/>
      <c r="AK43" s="558"/>
      <c r="AL43" s="558"/>
      <c r="AM43" s="558"/>
      <c r="AN43" s="558"/>
      <c r="AO43" s="558"/>
      <c r="AP43" s="558"/>
      <c r="AQ43" s="558"/>
      <c r="AR43" s="558"/>
      <c r="AS43" s="558"/>
      <c r="AT43" s="558"/>
      <c r="AU43" s="558"/>
      <c r="AV43" s="558"/>
      <c r="AW43" s="558"/>
      <c r="AX43" s="558"/>
      <c r="AY43" s="558"/>
      <c r="AZ43" s="558"/>
      <c r="BA43" s="558"/>
      <c r="BB43" s="558"/>
      <c r="BC43" s="558"/>
      <c r="BD43" s="558"/>
      <c r="BE43" s="558"/>
      <c r="BF43" s="558"/>
      <c r="BG43" s="558"/>
      <c r="BH43" s="558"/>
      <c r="BI43" s="558"/>
    </row>
    <row r="46" spans="1:61" ht="20.25" x14ac:dyDescent="0.3">
      <c r="A46" s="738" t="s">
        <v>260</v>
      </c>
      <c r="B46" s="738"/>
      <c r="C46" s="738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  <c r="S46" s="738"/>
      <c r="T46" s="738"/>
      <c r="U46" s="738"/>
      <c r="V46" s="738"/>
      <c r="W46" s="738"/>
      <c r="X46" s="738"/>
      <c r="Y46" s="738"/>
      <c r="Z46" s="738"/>
      <c r="AA46" s="738"/>
      <c r="AB46" s="738"/>
      <c r="AC46" s="738"/>
      <c r="AD46" s="738"/>
      <c r="AE46" s="738"/>
      <c r="AF46" s="738"/>
      <c r="AG46" s="738"/>
      <c r="AH46" s="738"/>
      <c r="AI46" s="738"/>
      <c r="AJ46" s="738"/>
      <c r="AK46" s="738"/>
      <c r="AL46" s="738"/>
      <c r="AM46" s="738"/>
      <c r="AN46" s="738"/>
      <c r="AO46" s="738"/>
      <c r="AP46" s="738"/>
      <c r="AQ46" s="738"/>
      <c r="AR46" s="738"/>
      <c r="AS46" s="738"/>
      <c r="AT46" s="738"/>
      <c r="AU46" s="738"/>
      <c r="AV46" s="738"/>
      <c r="AW46" s="738"/>
      <c r="AX46" s="738"/>
      <c r="AY46" s="738"/>
      <c r="AZ46" s="738"/>
      <c r="BA46" s="738"/>
      <c r="BB46" s="738"/>
      <c r="BC46" s="738"/>
      <c r="BD46" s="738"/>
      <c r="BE46" s="738"/>
      <c r="BF46" s="738"/>
      <c r="BG46" s="738"/>
      <c r="BH46" s="738"/>
      <c r="BI46" s="738"/>
    </row>
    <row r="47" spans="1:61" s="261" customFormat="1" ht="13.5" customHeight="1" thickBot="1" x14ac:dyDescent="0.25">
      <c r="A47" s="554"/>
      <c r="B47" s="555">
        <f>B32</f>
        <v>2018</v>
      </c>
      <c r="C47" s="555">
        <f t="shared" ref="C47:BI48" si="5">C32</f>
        <v>2019</v>
      </c>
      <c r="D47" s="555">
        <f t="shared" si="5"/>
        <v>2019</v>
      </c>
      <c r="E47" s="555">
        <f t="shared" si="5"/>
        <v>2019</v>
      </c>
      <c r="F47" s="555">
        <f t="shared" si="5"/>
        <v>2019</v>
      </c>
      <c r="G47" s="555">
        <f t="shared" si="5"/>
        <v>2020</v>
      </c>
      <c r="H47" s="555">
        <f t="shared" si="5"/>
        <v>2020</v>
      </c>
      <c r="I47" s="555">
        <f t="shared" si="5"/>
        <v>2020</v>
      </c>
      <c r="J47" s="555">
        <f t="shared" si="5"/>
        <v>2020</v>
      </c>
      <c r="K47" s="555">
        <f t="shared" si="5"/>
        <v>2021</v>
      </c>
      <c r="L47" s="555">
        <f t="shared" si="5"/>
        <v>2021</v>
      </c>
      <c r="M47" s="555">
        <f t="shared" si="5"/>
        <v>2021</v>
      </c>
      <c r="N47" s="555">
        <f t="shared" si="5"/>
        <v>2021</v>
      </c>
      <c r="O47" s="555">
        <f t="shared" si="5"/>
        <v>2022</v>
      </c>
      <c r="P47" s="555">
        <f t="shared" si="5"/>
        <v>2022</v>
      </c>
      <c r="Q47" s="555">
        <f t="shared" si="5"/>
        <v>2022</v>
      </c>
      <c r="R47" s="555">
        <f t="shared" si="5"/>
        <v>2022</v>
      </c>
      <c r="S47" s="555">
        <f t="shared" si="5"/>
        <v>2023</v>
      </c>
      <c r="T47" s="555">
        <f t="shared" si="5"/>
        <v>2023</v>
      </c>
      <c r="U47" s="555">
        <f t="shared" si="5"/>
        <v>2023</v>
      </c>
      <c r="V47" s="555">
        <f t="shared" si="5"/>
        <v>2023</v>
      </c>
      <c r="W47" s="555">
        <f t="shared" si="5"/>
        <v>2024</v>
      </c>
      <c r="X47" s="555">
        <f t="shared" si="5"/>
        <v>2024</v>
      </c>
      <c r="Y47" s="555">
        <f t="shared" si="5"/>
        <v>2024</v>
      </c>
      <c r="Z47" s="555">
        <f t="shared" si="5"/>
        <v>2024</v>
      </c>
      <c r="AA47" s="555">
        <f t="shared" si="5"/>
        <v>2025</v>
      </c>
      <c r="AB47" s="555">
        <f t="shared" si="5"/>
        <v>2025</v>
      </c>
      <c r="AC47" s="555">
        <f t="shared" si="5"/>
        <v>2025</v>
      </c>
      <c r="AD47" s="555">
        <f t="shared" si="5"/>
        <v>2025</v>
      </c>
      <c r="AE47" s="555">
        <f t="shared" si="5"/>
        <v>2026</v>
      </c>
      <c r="AF47" s="555">
        <f t="shared" si="5"/>
        <v>2026</v>
      </c>
      <c r="AG47" s="555">
        <f t="shared" si="5"/>
        <v>2026</v>
      </c>
      <c r="AH47" s="555">
        <f t="shared" si="5"/>
        <v>2026</v>
      </c>
      <c r="AI47" s="555">
        <f t="shared" si="5"/>
        <v>2027</v>
      </c>
      <c r="AJ47" s="555">
        <f t="shared" si="5"/>
        <v>2027</v>
      </c>
      <c r="AK47" s="555">
        <f t="shared" si="5"/>
        <v>2027</v>
      </c>
      <c r="AL47" s="555">
        <f t="shared" si="5"/>
        <v>2027</v>
      </c>
      <c r="AM47" s="555">
        <f t="shared" si="5"/>
        <v>2028</v>
      </c>
      <c r="AN47" s="555">
        <f t="shared" si="5"/>
        <v>2028</v>
      </c>
      <c r="AO47" s="555">
        <f t="shared" si="5"/>
        <v>2028</v>
      </c>
      <c r="AP47" s="555">
        <f t="shared" si="5"/>
        <v>2028</v>
      </c>
      <c r="AQ47" s="555">
        <f t="shared" si="5"/>
        <v>2029</v>
      </c>
      <c r="AR47" s="555">
        <f t="shared" si="5"/>
        <v>2029</v>
      </c>
      <c r="AS47" s="555">
        <f t="shared" si="5"/>
        <v>2029</v>
      </c>
      <c r="AT47" s="555">
        <f t="shared" si="5"/>
        <v>2029</v>
      </c>
      <c r="AU47" s="555">
        <f t="shared" si="5"/>
        <v>2030</v>
      </c>
      <c r="AV47" s="555">
        <f t="shared" si="5"/>
        <v>2030</v>
      </c>
      <c r="AW47" s="555">
        <f t="shared" si="5"/>
        <v>2030</v>
      </c>
      <c r="AX47" s="555">
        <f t="shared" si="5"/>
        <v>2030</v>
      </c>
      <c r="AY47" s="555">
        <f t="shared" si="5"/>
        <v>2031</v>
      </c>
      <c r="AZ47" s="555">
        <f t="shared" si="5"/>
        <v>2031</v>
      </c>
      <c r="BA47" s="555">
        <f t="shared" si="5"/>
        <v>2031</v>
      </c>
      <c r="BB47" s="555">
        <f t="shared" si="5"/>
        <v>2031</v>
      </c>
      <c r="BC47" s="555">
        <f t="shared" si="5"/>
        <v>2032</v>
      </c>
      <c r="BD47" s="555">
        <f t="shared" si="5"/>
        <v>2032</v>
      </c>
      <c r="BE47" s="555">
        <f t="shared" si="5"/>
        <v>2032</v>
      </c>
      <c r="BF47" s="555">
        <f t="shared" si="5"/>
        <v>2032</v>
      </c>
      <c r="BG47" s="555">
        <f t="shared" si="5"/>
        <v>2033</v>
      </c>
      <c r="BH47" s="555">
        <f t="shared" si="5"/>
        <v>2033</v>
      </c>
      <c r="BI47" s="555">
        <f t="shared" si="5"/>
        <v>2033</v>
      </c>
    </row>
    <row r="48" spans="1:61" s="261" customFormat="1" ht="13.5" customHeight="1" thickBot="1" x14ac:dyDescent="0.25">
      <c r="A48" s="271" t="s">
        <v>116</v>
      </c>
      <c r="B48" s="557" t="str">
        <f>B33</f>
        <v>TRIMESTRE IV</v>
      </c>
      <c r="C48" s="557" t="str">
        <f t="shared" si="5"/>
        <v>TRIMESTRE I</v>
      </c>
      <c r="D48" s="557" t="str">
        <f t="shared" si="5"/>
        <v>TRIMESTRE II</v>
      </c>
      <c r="E48" s="557" t="str">
        <f t="shared" si="5"/>
        <v>TRIMESTRE III</v>
      </c>
      <c r="F48" s="557" t="str">
        <f t="shared" si="5"/>
        <v>TRIMESTRE IV</v>
      </c>
      <c r="G48" s="557" t="str">
        <f t="shared" si="5"/>
        <v>TRIMESTRE I</v>
      </c>
      <c r="H48" s="557" t="str">
        <f t="shared" si="5"/>
        <v>TRIMESTRE II</v>
      </c>
      <c r="I48" s="557" t="str">
        <f t="shared" si="5"/>
        <v>TRIMESTRE III</v>
      </c>
      <c r="J48" s="557" t="str">
        <f t="shared" si="5"/>
        <v>TRIMESTRE IV</v>
      </c>
      <c r="K48" s="557" t="str">
        <f t="shared" si="5"/>
        <v>TRIMESTRE I</v>
      </c>
      <c r="L48" s="557" t="str">
        <f t="shared" si="5"/>
        <v>TRIMESTRE II</v>
      </c>
      <c r="M48" s="557" t="str">
        <f t="shared" si="5"/>
        <v>TRIMESTRE III</v>
      </c>
      <c r="N48" s="557" t="str">
        <f t="shared" si="5"/>
        <v>TRIMESTRE IV</v>
      </c>
      <c r="O48" s="557" t="str">
        <f t="shared" si="5"/>
        <v>TRIMESTRE I</v>
      </c>
      <c r="P48" s="557" t="str">
        <f t="shared" si="5"/>
        <v>TRIMESTRE II</v>
      </c>
      <c r="Q48" s="557" t="str">
        <f t="shared" si="5"/>
        <v>TRIMESTRE III</v>
      </c>
      <c r="R48" s="557" t="str">
        <f t="shared" si="5"/>
        <v>TRIMESTRE IV</v>
      </c>
      <c r="S48" s="557" t="str">
        <f t="shared" si="5"/>
        <v>TRIMESTRE I</v>
      </c>
      <c r="T48" s="557" t="str">
        <f t="shared" si="5"/>
        <v>TRIMESTRE II</v>
      </c>
      <c r="U48" s="557" t="str">
        <f t="shared" si="5"/>
        <v>TRIMESTRE III</v>
      </c>
      <c r="V48" s="557" t="str">
        <f t="shared" si="5"/>
        <v>TRIMESTRE IV</v>
      </c>
      <c r="W48" s="557" t="str">
        <f t="shared" si="5"/>
        <v>TRIMESTRE I</v>
      </c>
      <c r="X48" s="557" t="str">
        <f t="shared" si="5"/>
        <v>TRIMESTRE II</v>
      </c>
      <c r="Y48" s="557" t="str">
        <f t="shared" si="5"/>
        <v>TRIMESTRE III</v>
      </c>
      <c r="Z48" s="557" t="str">
        <f t="shared" si="5"/>
        <v>TRIMESTRE IV</v>
      </c>
      <c r="AA48" s="557" t="str">
        <f t="shared" si="5"/>
        <v>TRIMESTRE I</v>
      </c>
      <c r="AB48" s="557" t="str">
        <f t="shared" si="5"/>
        <v>TRIMESTRE II</v>
      </c>
      <c r="AC48" s="557" t="str">
        <f t="shared" si="5"/>
        <v>TRIMESTRE III</v>
      </c>
      <c r="AD48" s="557" t="str">
        <f t="shared" si="5"/>
        <v>TRIMESTRE IV</v>
      </c>
      <c r="AE48" s="557" t="str">
        <f t="shared" si="5"/>
        <v>TRIMESTRE I</v>
      </c>
      <c r="AF48" s="557" t="str">
        <f t="shared" si="5"/>
        <v>TRIMESTRE II</v>
      </c>
      <c r="AG48" s="557" t="str">
        <f t="shared" si="5"/>
        <v>TRIMESTRE III</v>
      </c>
      <c r="AH48" s="557" t="str">
        <f t="shared" si="5"/>
        <v>TRIMESTRE IV</v>
      </c>
      <c r="AI48" s="557" t="str">
        <f t="shared" si="5"/>
        <v>TRIMESTRE I</v>
      </c>
      <c r="AJ48" s="557" t="str">
        <f t="shared" si="5"/>
        <v>TRIMESTRE II</v>
      </c>
      <c r="AK48" s="557" t="str">
        <f t="shared" si="5"/>
        <v>TRIMESTRE III</v>
      </c>
      <c r="AL48" s="557" t="str">
        <f t="shared" si="5"/>
        <v>TRIMESTRE IV</v>
      </c>
      <c r="AM48" s="557" t="str">
        <f t="shared" si="5"/>
        <v>TRIMESTRE I</v>
      </c>
      <c r="AN48" s="557" t="str">
        <f t="shared" si="5"/>
        <v>TRIMESTRE II</v>
      </c>
      <c r="AO48" s="557" t="str">
        <f t="shared" si="5"/>
        <v>TRIMESTRE III</v>
      </c>
      <c r="AP48" s="557" t="str">
        <f t="shared" si="5"/>
        <v>TRIMESTRE IV</v>
      </c>
      <c r="AQ48" s="557" t="str">
        <f t="shared" si="5"/>
        <v>TRIMESTRE I</v>
      </c>
      <c r="AR48" s="557" t="str">
        <f t="shared" si="5"/>
        <v>TRIMESTRE II</v>
      </c>
      <c r="AS48" s="557" t="str">
        <f t="shared" si="5"/>
        <v>TRIMESTRE III</v>
      </c>
      <c r="AT48" s="557" t="str">
        <f t="shared" si="5"/>
        <v>TRIMESTRE IV</v>
      </c>
      <c r="AU48" s="557" t="str">
        <f t="shared" si="5"/>
        <v>TRIMESTRE I</v>
      </c>
      <c r="AV48" s="557" t="str">
        <f t="shared" si="5"/>
        <v>TRIMESTRE II</v>
      </c>
      <c r="AW48" s="557" t="str">
        <f t="shared" si="5"/>
        <v>TRIMESTRE III</v>
      </c>
      <c r="AX48" s="557" t="str">
        <f t="shared" si="5"/>
        <v>TRIMESTRE IV</v>
      </c>
      <c r="AY48" s="557" t="str">
        <f t="shared" si="5"/>
        <v>TRIMESTRE I</v>
      </c>
      <c r="AZ48" s="557" t="str">
        <f t="shared" si="5"/>
        <v>TRIMESTRE II</v>
      </c>
      <c r="BA48" s="557" t="str">
        <f t="shared" si="5"/>
        <v>TRIMESTRE III</v>
      </c>
      <c r="BB48" s="557" t="str">
        <f t="shared" si="5"/>
        <v>TRIMESTRE IV</v>
      </c>
      <c r="BC48" s="557" t="str">
        <f t="shared" si="5"/>
        <v>TRIMESTRE I</v>
      </c>
      <c r="BD48" s="557" t="str">
        <f t="shared" si="5"/>
        <v>TRIMESTRE II</v>
      </c>
      <c r="BE48" s="557" t="str">
        <f t="shared" si="5"/>
        <v>TRIMESTRE III</v>
      </c>
      <c r="BF48" s="557" t="str">
        <f t="shared" si="5"/>
        <v>TRIMESTRE IV</v>
      </c>
      <c r="BG48" s="557" t="str">
        <f t="shared" si="5"/>
        <v>TRIMESTRE I</v>
      </c>
      <c r="BH48" s="557" t="str">
        <f t="shared" si="5"/>
        <v>TRIMESTRE II</v>
      </c>
      <c r="BI48" s="557" t="str">
        <f t="shared" si="5"/>
        <v>TRIMESTRE III</v>
      </c>
    </row>
    <row r="49" spans="1:61" s="261" customFormat="1" ht="12" x14ac:dyDescent="0.2">
      <c r="A49" s="268">
        <f t="shared" ref="A49:A58" si="6">A4</f>
        <v>0</v>
      </c>
      <c r="B49" s="267">
        <f t="shared" ref="B49:BI53" si="7">B19*B34</f>
        <v>0</v>
      </c>
      <c r="C49" s="267">
        <f t="shared" si="7"/>
        <v>0</v>
      </c>
      <c r="D49" s="267">
        <f t="shared" si="7"/>
        <v>0</v>
      </c>
      <c r="E49" s="267">
        <f t="shared" si="7"/>
        <v>0</v>
      </c>
      <c r="F49" s="267">
        <f t="shared" si="7"/>
        <v>0</v>
      </c>
      <c r="G49" s="267">
        <f t="shared" si="7"/>
        <v>0</v>
      </c>
      <c r="H49" s="267">
        <f t="shared" si="7"/>
        <v>0</v>
      </c>
      <c r="I49" s="267">
        <f t="shared" si="7"/>
        <v>0</v>
      </c>
      <c r="J49" s="267">
        <f t="shared" si="7"/>
        <v>0</v>
      </c>
      <c r="K49" s="267">
        <f t="shared" si="7"/>
        <v>0</v>
      </c>
      <c r="L49" s="267">
        <f t="shared" si="7"/>
        <v>0</v>
      </c>
      <c r="M49" s="267">
        <f t="shared" si="7"/>
        <v>0</v>
      </c>
      <c r="N49" s="267">
        <f t="shared" si="7"/>
        <v>0</v>
      </c>
      <c r="O49" s="267">
        <f t="shared" si="7"/>
        <v>0</v>
      </c>
      <c r="P49" s="267">
        <f t="shared" si="7"/>
        <v>0</v>
      </c>
      <c r="Q49" s="267">
        <f t="shared" si="7"/>
        <v>0</v>
      </c>
      <c r="R49" s="267">
        <f t="shared" si="7"/>
        <v>0</v>
      </c>
      <c r="S49" s="267">
        <f t="shared" si="7"/>
        <v>0</v>
      </c>
      <c r="T49" s="267">
        <f t="shared" si="7"/>
        <v>0</v>
      </c>
      <c r="U49" s="267">
        <f t="shared" si="7"/>
        <v>0</v>
      </c>
      <c r="V49" s="267">
        <f t="shared" si="7"/>
        <v>0</v>
      </c>
      <c r="W49" s="267">
        <f t="shared" si="7"/>
        <v>0</v>
      </c>
      <c r="X49" s="267">
        <f t="shared" si="7"/>
        <v>0</v>
      </c>
      <c r="Y49" s="267">
        <f t="shared" si="7"/>
        <v>0</v>
      </c>
      <c r="Z49" s="267">
        <f t="shared" si="7"/>
        <v>0</v>
      </c>
      <c r="AA49" s="267">
        <f t="shared" si="7"/>
        <v>0</v>
      </c>
      <c r="AB49" s="267">
        <f t="shared" si="7"/>
        <v>0</v>
      </c>
      <c r="AC49" s="267">
        <f t="shared" si="7"/>
        <v>0</v>
      </c>
      <c r="AD49" s="267">
        <f t="shared" si="7"/>
        <v>0</v>
      </c>
      <c r="AE49" s="267">
        <f t="shared" si="7"/>
        <v>0</v>
      </c>
      <c r="AF49" s="267">
        <f t="shared" si="7"/>
        <v>0</v>
      </c>
      <c r="AG49" s="267">
        <f t="shared" si="7"/>
        <v>0</v>
      </c>
      <c r="AH49" s="267">
        <f t="shared" si="7"/>
        <v>0</v>
      </c>
      <c r="AI49" s="267">
        <f t="shared" si="7"/>
        <v>0</v>
      </c>
      <c r="AJ49" s="267">
        <f t="shared" si="7"/>
        <v>0</v>
      </c>
      <c r="AK49" s="267">
        <f t="shared" si="7"/>
        <v>0</v>
      </c>
      <c r="AL49" s="267">
        <f t="shared" si="7"/>
        <v>0</v>
      </c>
      <c r="AM49" s="267">
        <f t="shared" si="7"/>
        <v>0</v>
      </c>
      <c r="AN49" s="267">
        <f t="shared" si="7"/>
        <v>0</v>
      </c>
      <c r="AO49" s="267">
        <f t="shared" si="7"/>
        <v>0</v>
      </c>
      <c r="AP49" s="267">
        <f t="shared" si="7"/>
        <v>0</v>
      </c>
      <c r="AQ49" s="267">
        <f t="shared" si="7"/>
        <v>0</v>
      </c>
      <c r="AR49" s="267">
        <f t="shared" si="7"/>
        <v>0</v>
      </c>
      <c r="AS49" s="267">
        <f t="shared" si="7"/>
        <v>0</v>
      </c>
      <c r="AT49" s="267">
        <f t="shared" si="7"/>
        <v>0</v>
      </c>
      <c r="AU49" s="267">
        <f t="shared" si="7"/>
        <v>0</v>
      </c>
      <c r="AV49" s="267">
        <f t="shared" si="7"/>
        <v>0</v>
      </c>
      <c r="AW49" s="267">
        <f t="shared" si="7"/>
        <v>0</v>
      </c>
      <c r="AX49" s="267">
        <f t="shared" si="7"/>
        <v>0</v>
      </c>
      <c r="AY49" s="267">
        <f t="shared" si="7"/>
        <v>0</v>
      </c>
      <c r="AZ49" s="267">
        <f t="shared" si="7"/>
        <v>0</v>
      </c>
      <c r="BA49" s="267">
        <f t="shared" si="7"/>
        <v>0</v>
      </c>
      <c r="BB49" s="267">
        <f t="shared" si="7"/>
        <v>0</v>
      </c>
      <c r="BC49" s="267">
        <f t="shared" si="7"/>
        <v>0</v>
      </c>
      <c r="BD49" s="267">
        <f t="shared" si="7"/>
        <v>0</v>
      </c>
      <c r="BE49" s="267">
        <f t="shared" si="7"/>
        <v>0</v>
      </c>
      <c r="BF49" s="267">
        <f t="shared" si="7"/>
        <v>0</v>
      </c>
      <c r="BG49" s="267">
        <f t="shared" si="7"/>
        <v>0</v>
      </c>
      <c r="BH49" s="267">
        <f t="shared" si="7"/>
        <v>0</v>
      </c>
      <c r="BI49" s="267">
        <f t="shared" si="7"/>
        <v>0</v>
      </c>
    </row>
    <row r="50" spans="1:61" s="261" customFormat="1" ht="12" x14ac:dyDescent="0.2">
      <c r="A50" s="268">
        <f t="shared" si="6"/>
        <v>0</v>
      </c>
      <c r="B50" s="267">
        <f t="shared" si="7"/>
        <v>0</v>
      </c>
      <c r="C50" s="267">
        <f t="shared" si="7"/>
        <v>0</v>
      </c>
      <c r="D50" s="267">
        <f t="shared" si="7"/>
        <v>0</v>
      </c>
      <c r="E50" s="267">
        <f t="shared" si="7"/>
        <v>0</v>
      </c>
      <c r="F50" s="267">
        <f t="shared" si="7"/>
        <v>0</v>
      </c>
      <c r="G50" s="267">
        <f t="shared" si="7"/>
        <v>0</v>
      </c>
      <c r="H50" s="267">
        <f t="shared" si="7"/>
        <v>0</v>
      </c>
      <c r="I50" s="267">
        <f t="shared" si="7"/>
        <v>0</v>
      </c>
      <c r="J50" s="267">
        <f t="shared" si="7"/>
        <v>0</v>
      </c>
      <c r="K50" s="267">
        <f t="shared" si="7"/>
        <v>0</v>
      </c>
      <c r="L50" s="267">
        <f t="shared" si="7"/>
        <v>0</v>
      </c>
      <c r="M50" s="267">
        <f t="shared" si="7"/>
        <v>0</v>
      </c>
      <c r="N50" s="267">
        <f t="shared" si="7"/>
        <v>0</v>
      </c>
      <c r="O50" s="267">
        <f t="shared" si="7"/>
        <v>0</v>
      </c>
      <c r="P50" s="267">
        <f t="shared" si="7"/>
        <v>0</v>
      </c>
      <c r="Q50" s="267">
        <f t="shared" si="7"/>
        <v>0</v>
      </c>
      <c r="R50" s="267">
        <f t="shared" si="7"/>
        <v>0</v>
      </c>
      <c r="S50" s="264">
        <f t="shared" si="7"/>
        <v>0</v>
      </c>
      <c r="T50" s="264">
        <f t="shared" si="7"/>
        <v>0</v>
      </c>
      <c r="U50" s="264">
        <f t="shared" si="7"/>
        <v>0</v>
      </c>
      <c r="V50" s="264">
        <f t="shared" si="7"/>
        <v>0</v>
      </c>
      <c r="W50" s="264">
        <f t="shared" si="7"/>
        <v>0</v>
      </c>
      <c r="X50" s="264">
        <f t="shared" si="7"/>
        <v>0</v>
      </c>
      <c r="Y50" s="264">
        <f t="shared" si="7"/>
        <v>0</v>
      </c>
      <c r="Z50" s="264">
        <f t="shared" si="7"/>
        <v>0</v>
      </c>
      <c r="AA50" s="264">
        <f t="shared" si="7"/>
        <v>0</v>
      </c>
      <c r="AB50" s="264">
        <f t="shared" si="7"/>
        <v>0</v>
      </c>
      <c r="AC50" s="264">
        <f t="shared" si="7"/>
        <v>0</v>
      </c>
      <c r="AD50" s="264">
        <f t="shared" si="7"/>
        <v>0</v>
      </c>
      <c r="AE50" s="264">
        <f t="shared" si="7"/>
        <v>0</v>
      </c>
      <c r="AF50" s="264">
        <f t="shared" si="7"/>
        <v>0</v>
      </c>
      <c r="AG50" s="264">
        <f t="shared" si="7"/>
        <v>0</v>
      </c>
      <c r="AH50" s="264">
        <f t="shared" si="7"/>
        <v>0</v>
      </c>
      <c r="AI50" s="264">
        <f t="shared" si="7"/>
        <v>0</v>
      </c>
      <c r="AJ50" s="264">
        <f t="shared" si="7"/>
        <v>0</v>
      </c>
      <c r="AK50" s="264">
        <f t="shared" si="7"/>
        <v>0</v>
      </c>
      <c r="AL50" s="264">
        <f t="shared" si="7"/>
        <v>0</v>
      </c>
      <c r="AM50" s="264">
        <f t="shared" si="7"/>
        <v>0</v>
      </c>
      <c r="AN50" s="264">
        <f t="shared" si="7"/>
        <v>0</v>
      </c>
      <c r="AO50" s="264">
        <f t="shared" si="7"/>
        <v>0</v>
      </c>
      <c r="AP50" s="264">
        <f t="shared" si="7"/>
        <v>0</v>
      </c>
      <c r="AQ50" s="264">
        <f t="shared" si="7"/>
        <v>0</v>
      </c>
      <c r="AR50" s="264">
        <f t="shared" si="7"/>
        <v>0</v>
      </c>
      <c r="AS50" s="264">
        <f t="shared" si="7"/>
        <v>0</v>
      </c>
      <c r="AT50" s="264">
        <f t="shared" si="7"/>
        <v>0</v>
      </c>
      <c r="AU50" s="264">
        <f t="shared" si="7"/>
        <v>0</v>
      </c>
      <c r="AV50" s="264">
        <f t="shared" si="7"/>
        <v>0</v>
      </c>
      <c r="AW50" s="264">
        <f t="shared" si="7"/>
        <v>0</v>
      </c>
      <c r="AX50" s="264">
        <f t="shared" si="7"/>
        <v>0</v>
      </c>
      <c r="AY50" s="264">
        <f t="shared" si="7"/>
        <v>0</v>
      </c>
      <c r="AZ50" s="264">
        <f t="shared" si="7"/>
        <v>0</v>
      </c>
      <c r="BA50" s="264">
        <f t="shared" si="7"/>
        <v>0</v>
      </c>
      <c r="BB50" s="264">
        <f t="shared" si="7"/>
        <v>0</v>
      </c>
      <c r="BC50" s="264">
        <f t="shared" si="7"/>
        <v>0</v>
      </c>
      <c r="BD50" s="264">
        <f t="shared" si="7"/>
        <v>0</v>
      </c>
      <c r="BE50" s="264">
        <f t="shared" si="7"/>
        <v>0</v>
      </c>
      <c r="BF50" s="264">
        <f t="shared" si="7"/>
        <v>0</v>
      </c>
      <c r="BG50" s="264">
        <f t="shared" si="7"/>
        <v>0</v>
      </c>
      <c r="BH50" s="264">
        <f t="shared" si="7"/>
        <v>0</v>
      </c>
      <c r="BI50" s="264">
        <f t="shared" si="7"/>
        <v>0</v>
      </c>
    </row>
    <row r="51" spans="1:61" s="261" customFormat="1" ht="12" x14ac:dyDescent="0.2">
      <c r="A51" s="268">
        <f t="shared" si="6"/>
        <v>0</v>
      </c>
      <c r="B51" s="267">
        <f t="shared" si="7"/>
        <v>0</v>
      </c>
      <c r="C51" s="267">
        <f t="shared" si="7"/>
        <v>0</v>
      </c>
      <c r="D51" s="267">
        <f t="shared" si="7"/>
        <v>0</v>
      </c>
      <c r="E51" s="267">
        <f t="shared" si="7"/>
        <v>0</v>
      </c>
      <c r="F51" s="267">
        <f t="shared" si="7"/>
        <v>0</v>
      </c>
      <c r="G51" s="267">
        <f t="shared" si="7"/>
        <v>0</v>
      </c>
      <c r="H51" s="267">
        <f t="shared" si="7"/>
        <v>0</v>
      </c>
      <c r="I51" s="267">
        <f t="shared" si="7"/>
        <v>0</v>
      </c>
      <c r="J51" s="267">
        <f t="shared" si="7"/>
        <v>0</v>
      </c>
      <c r="K51" s="267">
        <f t="shared" si="7"/>
        <v>0</v>
      </c>
      <c r="L51" s="267">
        <f t="shared" si="7"/>
        <v>0</v>
      </c>
      <c r="M51" s="267">
        <f t="shared" si="7"/>
        <v>0</v>
      </c>
      <c r="N51" s="267">
        <f t="shared" si="7"/>
        <v>0</v>
      </c>
      <c r="O51" s="267">
        <f t="shared" si="7"/>
        <v>0</v>
      </c>
      <c r="P51" s="267">
        <f t="shared" si="7"/>
        <v>0</v>
      </c>
      <c r="Q51" s="267">
        <f t="shared" si="7"/>
        <v>0</v>
      </c>
      <c r="R51" s="267">
        <f t="shared" si="7"/>
        <v>0</v>
      </c>
      <c r="S51" s="264">
        <f t="shared" si="7"/>
        <v>0</v>
      </c>
      <c r="T51" s="264">
        <f t="shared" si="7"/>
        <v>0</v>
      </c>
      <c r="U51" s="264">
        <f t="shared" si="7"/>
        <v>0</v>
      </c>
      <c r="V51" s="264">
        <f t="shared" si="7"/>
        <v>0</v>
      </c>
      <c r="W51" s="264">
        <f t="shared" si="7"/>
        <v>0</v>
      </c>
      <c r="X51" s="264">
        <f t="shared" si="7"/>
        <v>0</v>
      </c>
      <c r="Y51" s="264">
        <f t="shared" si="7"/>
        <v>0</v>
      </c>
      <c r="Z51" s="264">
        <f t="shared" si="7"/>
        <v>0</v>
      </c>
      <c r="AA51" s="264">
        <f t="shared" si="7"/>
        <v>0</v>
      </c>
      <c r="AB51" s="264">
        <f t="shared" si="7"/>
        <v>0</v>
      </c>
      <c r="AC51" s="264">
        <f t="shared" si="7"/>
        <v>0</v>
      </c>
      <c r="AD51" s="264">
        <f t="shared" si="7"/>
        <v>0</v>
      </c>
      <c r="AE51" s="264">
        <f t="shared" si="7"/>
        <v>0</v>
      </c>
      <c r="AF51" s="264">
        <f t="shared" si="7"/>
        <v>0</v>
      </c>
      <c r="AG51" s="264">
        <f t="shared" si="7"/>
        <v>0</v>
      </c>
      <c r="AH51" s="264">
        <f t="shared" si="7"/>
        <v>0</v>
      </c>
      <c r="AI51" s="264">
        <f t="shared" si="7"/>
        <v>0</v>
      </c>
      <c r="AJ51" s="264">
        <f t="shared" si="7"/>
        <v>0</v>
      </c>
      <c r="AK51" s="264">
        <f t="shared" si="7"/>
        <v>0</v>
      </c>
      <c r="AL51" s="264">
        <f t="shared" si="7"/>
        <v>0</v>
      </c>
      <c r="AM51" s="264">
        <f t="shared" si="7"/>
        <v>0</v>
      </c>
      <c r="AN51" s="264">
        <f t="shared" si="7"/>
        <v>0</v>
      </c>
      <c r="AO51" s="264">
        <f t="shared" si="7"/>
        <v>0</v>
      </c>
      <c r="AP51" s="264">
        <f t="shared" si="7"/>
        <v>0</v>
      </c>
      <c r="AQ51" s="264">
        <f t="shared" si="7"/>
        <v>0</v>
      </c>
      <c r="AR51" s="264">
        <f t="shared" si="7"/>
        <v>0</v>
      </c>
      <c r="AS51" s="264">
        <f t="shared" si="7"/>
        <v>0</v>
      </c>
      <c r="AT51" s="264">
        <f t="shared" si="7"/>
        <v>0</v>
      </c>
      <c r="AU51" s="264">
        <f t="shared" si="7"/>
        <v>0</v>
      </c>
      <c r="AV51" s="264">
        <f t="shared" si="7"/>
        <v>0</v>
      </c>
      <c r="AW51" s="264">
        <f t="shared" si="7"/>
        <v>0</v>
      </c>
      <c r="AX51" s="264">
        <f t="shared" si="7"/>
        <v>0</v>
      </c>
      <c r="AY51" s="264">
        <f t="shared" si="7"/>
        <v>0</v>
      </c>
      <c r="AZ51" s="264">
        <f t="shared" si="7"/>
        <v>0</v>
      </c>
      <c r="BA51" s="264">
        <f t="shared" si="7"/>
        <v>0</v>
      </c>
      <c r="BB51" s="264">
        <f t="shared" si="7"/>
        <v>0</v>
      </c>
      <c r="BC51" s="264">
        <f t="shared" si="7"/>
        <v>0</v>
      </c>
      <c r="BD51" s="264">
        <f t="shared" si="7"/>
        <v>0</v>
      </c>
      <c r="BE51" s="264">
        <f t="shared" si="7"/>
        <v>0</v>
      </c>
      <c r="BF51" s="264">
        <f t="shared" si="7"/>
        <v>0</v>
      </c>
      <c r="BG51" s="264">
        <f t="shared" si="7"/>
        <v>0</v>
      </c>
      <c r="BH51" s="264">
        <f t="shared" si="7"/>
        <v>0</v>
      </c>
      <c r="BI51" s="264">
        <f t="shared" si="7"/>
        <v>0</v>
      </c>
    </row>
    <row r="52" spans="1:61" s="261" customFormat="1" ht="12" x14ac:dyDescent="0.2">
      <c r="A52" s="268">
        <f t="shared" si="6"/>
        <v>0</v>
      </c>
      <c r="B52" s="267">
        <f t="shared" si="7"/>
        <v>0</v>
      </c>
      <c r="C52" s="267">
        <f t="shared" si="7"/>
        <v>0</v>
      </c>
      <c r="D52" s="267">
        <f t="shared" si="7"/>
        <v>0</v>
      </c>
      <c r="E52" s="267">
        <f t="shared" si="7"/>
        <v>0</v>
      </c>
      <c r="F52" s="267">
        <f t="shared" si="7"/>
        <v>0</v>
      </c>
      <c r="G52" s="267">
        <f t="shared" si="7"/>
        <v>0</v>
      </c>
      <c r="H52" s="267">
        <f t="shared" si="7"/>
        <v>0</v>
      </c>
      <c r="I52" s="267">
        <f t="shared" si="7"/>
        <v>0</v>
      </c>
      <c r="J52" s="267">
        <f t="shared" si="7"/>
        <v>0</v>
      </c>
      <c r="K52" s="267">
        <f t="shared" si="7"/>
        <v>0</v>
      </c>
      <c r="L52" s="267">
        <f t="shared" si="7"/>
        <v>0</v>
      </c>
      <c r="M52" s="267">
        <f t="shared" si="7"/>
        <v>0</v>
      </c>
      <c r="N52" s="267">
        <f t="shared" si="7"/>
        <v>0</v>
      </c>
      <c r="O52" s="267">
        <f t="shared" si="7"/>
        <v>0</v>
      </c>
      <c r="P52" s="267">
        <f t="shared" si="7"/>
        <v>0</v>
      </c>
      <c r="Q52" s="267">
        <f t="shared" si="7"/>
        <v>0</v>
      </c>
      <c r="R52" s="267">
        <f t="shared" si="7"/>
        <v>0</v>
      </c>
      <c r="S52" s="264">
        <f t="shared" si="7"/>
        <v>0</v>
      </c>
      <c r="T52" s="264">
        <f t="shared" si="7"/>
        <v>0</v>
      </c>
      <c r="U52" s="264">
        <f t="shared" si="7"/>
        <v>0</v>
      </c>
      <c r="V52" s="264">
        <f t="shared" si="7"/>
        <v>0</v>
      </c>
      <c r="W52" s="264">
        <f t="shared" si="7"/>
        <v>0</v>
      </c>
      <c r="X52" s="264">
        <f t="shared" si="7"/>
        <v>0</v>
      </c>
      <c r="Y52" s="264">
        <f t="shared" si="7"/>
        <v>0</v>
      </c>
      <c r="Z52" s="264">
        <f t="shared" si="7"/>
        <v>0</v>
      </c>
      <c r="AA52" s="264">
        <f t="shared" si="7"/>
        <v>0</v>
      </c>
      <c r="AB52" s="264">
        <f t="shared" si="7"/>
        <v>0</v>
      </c>
      <c r="AC52" s="264">
        <f t="shared" si="7"/>
        <v>0</v>
      </c>
      <c r="AD52" s="264">
        <f t="shared" si="7"/>
        <v>0</v>
      </c>
      <c r="AE52" s="264">
        <f t="shared" si="7"/>
        <v>0</v>
      </c>
      <c r="AF52" s="264">
        <f t="shared" si="7"/>
        <v>0</v>
      </c>
      <c r="AG52" s="264">
        <f t="shared" si="7"/>
        <v>0</v>
      </c>
      <c r="AH52" s="264">
        <f t="shared" si="7"/>
        <v>0</v>
      </c>
      <c r="AI52" s="264">
        <f t="shared" si="7"/>
        <v>0</v>
      </c>
      <c r="AJ52" s="264">
        <f t="shared" si="7"/>
        <v>0</v>
      </c>
      <c r="AK52" s="264">
        <f t="shared" si="7"/>
        <v>0</v>
      </c>
      <c r="AL52" s="264">
        <f t="shared" si="7"/>
        <v>0</v>
      </c>
      <c r="AM52" s="264">
        <f t="shared" si="7"/>
        <v>0</v>
      </c>
      <c r="AN52" s="264">
        <f t="shared" si="7"/>
        <v>0</v>
      </c>
      <c r="AO52" s="264">
        <f t="shared" si="7"/>
        <v>0</v>
      </c>
      <c r="AP52" s="264">
        <f t="shared" si="7"/>
        <v>0</v>
      </c>
      <c r="AQ52" s="264">
        <f t="shared" si="7"/>
        <v>0</v>
      </c>
      <c r="AR52" s="264">
        <f t="shared" si="7"/>
        <v>0</v>
      </c>
      <c r="AS52" s="264">
        <f t="shared" si="7"/>
        <v>0</v>
      </c>
      <c r="AT52" s="264">
        <f t="shared" si="7"/>
        <v>0</v>
      </c>
      <c r="AU52" s="264">
        <f t="shared" si="7"/>
        <v>0</v>
      </c>
      <c r="AV52" s="264">
        <f t="shared" si="7"/>
        <v>0</v>
      </c>
      <c r="AW52" s="264">
        <f t="shared" si="7"/>
        <v>0</v>
      </c>
      <c r="AX52" s="264">
        <f t="shared" si="7"/>
        <v>0</v>
      </c>
      <c r="AY52" s="264">
        <f t="shared" si="7"/>
        <v>0</v>
      </c>
      <c r="AZ52" s="264">
        <f t="shared" si="7"/>
        <v>0</v>
      </c>
      <c r="BA52" s="264">
        <f t="shared" si="7"/>
        <v>0</v>
      </c>
      <c r="BB52" s="264">
        <f t="shared" si="7"/>
        <v>0</v>
      </c>
      <c r="BC52" s="264">
        <f t="shared" si="7"/>
        <v>0</v>
      </c>
      <c r="BD52" s="264">
        <f t="shared" si="7"/>
        <v>0</v>
      </c>
      <c r="BE52" s="264">
        <f t="shared" si="7"/>
        <v>0</v>
      </c>
      <c r="BF52" s="264">
        <f t="shared" si="7"/>
        <v>0</v>
      </c>
      <c r="BG52" s="264">
        <f t="shared" si="7"/>
        <v>0</v>
      </c>
      <c r="BH52" s="264">
        <f t="shared" si="7"/>
        <v>0</v>
      </c>
      <c r="BI52" s="264">
        <f t="shared" si="7"/>
        <v>0</v>
      </c>
    </row>
    <row r="53" spans="1:61" s="261" customFormat="1" ht="12" x14ac:dyDescent="0.2">
      <c r="A53" s="268">
        <f t="shared" si="6"/>
        <v>0</v>
      </c>
      <c r="B53" s="267">
        <f t="shared" si="7"/>
        <v>0</v>
      </c>
      <c r="C53" s="267">
        <f t="shared" si="7"/>
        <v>0</v>
      </c>
      <c r="D53" s="267">
        <f t="shared" si="7"/>
        <v>0</v>
      </c>
      <c r="E53" s="267">
        <f t="shared" si="7"/>
        <v>0</v>
      </c>
      <c r="F53" s="267">
        <f t="shared" si="7"/>
        <v>0</v>
      </c>
      <c r="G53" s="267">
        <f t="shared" si="7"/>
        <v>0</v>
      </c>
      <c r="H53" s="267">
        <f t="shared" si="7"/>
        <v>0</v>
      </c>
      <c r="I53" s="267">
        <f t="shared" si="7"/>
        <v>0</v>
      </c>
      <c r="J53" s="267">
        <f t="shared" si="7"/>
        <v>0</v>
      </c>
      <c r="K53" s="267">
        <f t="shared" si="7"/>
        <v>0</v>
      </c>
      <c r="L53" s="267">
        <f t="shared" si="7"/>
        <v>0</v>
      </c>
      <c r="M53" s="267">
        <f t="shared" si="7"/>
        <v>0</v>
      </c>
      <c r="N53" s="267">
        <f t="shared" si="7"/>
        <v>0</v>
      </c>
      <c r="O53" s="267">
        <f t="shared" si="7"/>
        <v>0</v>
      </c>
      <c r="P53" s="267">
        <f t="shared" si="7"/>
        <v>0</v>
      </c>
      <c r="Q53" s="267">
        <f t="shared" ref="Q53:BI58" si="8">Q23*Q38</f>
        <v>0</v>
      </c>
      <c r="R53" s="267">
        <f t="shared" si="8"/>
        <v>0</v>
      </c>
      <c r="S53" s="264">
        <f t="shared" si="8"/>
        <v>0</v>
      </c>
      <c r="T53" s="264">
        <f t="shared" si="8"/>
        <v>0</v>
      </c>
      <c r="U53" s="264">
        <f t="shared" si="8"/>
        <v>0</v>
      </c>
      <c r="V53" s="264">
        <f t="shared" si="8"/>
        <v>0</v>
      </c>
      <c r="W53" s="264">
        <f t="shared" si="8"/>
        <v>0</v>
      </c>
      <c r="X53" s="264">
        <f t="shared" si="8"/>
        <v>0</v>
      </c>
      <c r="Y53" s="264">
        <f t="shared" si="8"/>
        <v>0</v>
      </c>
      <c r="Z53" s="264">
        <f t="shared" si="8"/>
        <v>0</v>
      </c>
      <c r="AA53" s="264">
        <f t="shared" si="8"/>
        <v>0</v>
      </c>
      <c r="AB53" s="264">
        <f t="shared" si="8"/>
        <v>0</v>
      </c>
      <c r="AC53" s="264">
        <f t="shared" si="8"/>
        <v>0</v>
      </c>
      <c r="AD53" s="264">
        <f t="shared" si="8"/>
        <v>0</v>
      </c>
      <c r="AE53" s="264">
        <f t="shared" si="8"/>
        <v>0</v>
      </c>
      <c r="AF53" s="264">
        <f t="shared" si="8"/>
        <v>0</v>
      </c>
      <c r="AG53" s="264">
        <f t="shared" si="8"/>
        <v>0</v>
      </c>
      <c r="AH53" s="264">
        <f t="shared" si="8"/>
        <v>0</v>
      </c>
      <c r="AI53" s="264">
        <f t="shared" si="8"/>
        <v>0</v>
      </c>
      <c r="AJ53" s="264">
        <f t="shared" si="8"/>
        <v>0</v>
      </c>
      <c r="AK53" s="264">
        <f t="shared" si="8"/>
        <v>0</v>
      </c>
      <c r="AL53" s="264">
        <f t="shared" si="8"/>
        <v>0</v>
      </c>
      <c r="AM53" s="264">
        <f t="shared" si="8"/>
        <v>0</v>
      </c>
      <c r="AN53" s="264">
        <f t="shared" si="8"/>
        <v>0</v>
      </c>
      <c r="AO53" s="264">
        <f t="shared" si="8"/>
        <v>0</v>
      </c>
      <c r="AP53" s="264">
        <f t="shared" si="8"/>
        <v>0</v>
      </c>
      <c r="AQ53" s="264">
        <f t="shared" si="8"/>
        <v>0</v>
      </c>
      <c r="AR53" s="264">
        <f t="shared" si="8"/>
        <v>0</v>
      </c>
      <c r="AS53" s="264">
        <f t="shared" si="8"/>
        <v>0</v>
      </c>
      <c r="AT53" s="264">
        <f t="shared" si="8"/>
        <v>0</v>
      </c>
      <c r="AU53" s="264">
        <f t="shared" si="8"/>
        <v>0</v>
      </c>
      <c r="AV53" s="264">
        <f t="shared" si="8"/>
        <v>0</v>
      </c>
      <c r="AW53" s="264">
        <f t="shared" si="8"/>
        <v>0</v>
      </c>
      <c r="AX53" s="264">
        <f t="shared" si="8"/>
        <v>0</v>
      </c>
      <c r="AY53" s="264">
        <f t="shared" si="8"/>
        <v>0</v>
      </c>
      <c r="AZ53" s="264">
        <f t="shared" si="8"/>
        <v>0</v>
      </c>
      <c r="BA53" s="264">
        <f t="shared" si="8"/>
        <v>0</v>
      </c>
      <c r="BB53" s="264">
        <f t="shared" si="8"/>
        <v>0</v>
      </c>
      <c r="BC53" s="264">
        <f t="shared" si="8"/>
        <v>0</v>
      </c>
      <c r="BD53" s="264">
        <f t="shared" si="8"/>
        <v>0</v>
      </c>
      <c r="BE53" s="264">
        <f t="shared" si="8"/>
        <v>0</v>
      </c>
      <c r="BF53" s="264">
        <f t="shared" si="8"/>
        <v>0</v>
      </c>
      <c r="BG53" s="264">
        <f t="shared" si="8"/>
        <v>0</v>
      </c>
      <c r="BH53" s="264">
        <f t="shared" si="8"/>
        <v>0</v>
      </c>
      <c r="BI53" s="264">
        <f t="shared" si="8"/>
        <v>0</v>
      </c>
    </row>
    <row r="54" spans="1:61" s="261" customFormat="1" ht="12" x14ac:dyDescent="0.2">
      <c r="A54" s="268">
        <f t="shared" si="6"/>
        <v>0</v>
      </c>
      <c r="B54" s="267">
        <f t="shared" ref="B54:AG58" si="9">B24*B39</f>
        <v>0</v>
      </c>
      <c r="C54" s="267">
        <f t="shared" si="9"/>
        <v>0</v>
      </c>
      <c r="D54" s="267">
        <f t="shared" si="9"/>
        <v>0</v>
      </c>
      <c r="E54" s="267">
        <f t="shared" si="9"/>
        <v>0</v>
      </c>
      <c r="F54" s="267">
        <f t="shared" si="9"/>
        <v>0</v>
      </c>
      <c r="G54" s="267">
        <f t="shared" si="9"/>
        <v>0</v>
      </c>
      <c r="H54" s="267">
        <f t="shared" si="9"/>
        <v>0</v>
      </c>
      <c r="I54" s="267">
        <f t="shared" si="9"/>
        <v>0</v>
      </c>
      <c r="J54" s="267">
        <f t="shared" si="9"/>
        <v>0</v>
      </c>
      <c r="K54" s="267">
        <f t="shared" si="9"/>
        <v>0</v>
      </c>
      <c r="L54" s="267">
        <f t="shared" si="9"/>
        <v>0</v>
      </c>
      <c r="M54" s="267">
        <f t="shared" si="9"/>
        <v>0</v>
      </c>
      <c r="N54" s="267">
        <f t="shared" si="9"/>
        <v>0</v>
      </c>
      <c r="O54" s="267">
        <f t="shared" si="9"/>
        <v>0</v>
      </c>
      <c r="P54" s="267">
        <f t="shared" si="9"/>
        <v>0</v>
      </c>
      <c r="Q54" s="267">
        <f t="shared" si="9"/>
        <v>0</v>
      </c>
      <c r="R54" s="267">
        <f t="shared" si="9"/>
        <v>0</v>
      </c>
      <c r="S54" s="264">
        <f t="shared" si="9"/>
        <v>0</v>
      </c>
      <c r="T54" s="264">
        <f t="shared" si="9"/>
        <v>0</v>
      </c>
      <c r="U54" s="264">
        <f t="shared" si="9"/>
        <v>0</v>
      </c>
      <c r="V54" s="264">
        <f t="shared" si="9"/>
        <v>0</v>
      </c>
      <c r="W54" s="264">
        <f t="shared" si="9"/>
        <v>0</v>
      </c>
      <c r="X54" s="264">
        <f t="shared" si="9"/>
        <v>0</v>
      </c>
      <c r="Y54" s="264">
        <f t="shared" si="9"/>
        <v>0</v>
      </c>
      <c r="Z54" s="264">
        <f t="shared" si="9"/>
        <v>0</v>
      </c>
      <c r="AA54" s="264">
        <f t="shared" si="9"/>
        <v>0</v>
      </c>
      <c r="AB54" s="264">
        <f t="shared" si="9"/>
        <v>0</v>
      </c>
      <c r="AC54" s="264">
        <f t="shared" si="9"/>
        <v>0</v>
      </c>
      <c r="AD54" s="264">
        <f t="shared" si="9"/>
        <v>0</v>
      </c>
      <c r="AE54" s="264">
        <f t="shared" si="9"/>
        <v>0</v>
      </c>
      <c r="AF54" s="264">
        <f t="shared" si="9"/>
        <v>0</v>
      </c>
      <c r="AG54" s="264">
        <f t="shared" si="9"/>
        <v>0</v>
      </c>
      <c r="AH54" s="264">
        <f t="shared" si="8"/>
        <v>0</v>
      </c>
      <c r="AI54" s="264">
        <f t="shared" si="8"/>
        <v>0</v>
      </c>
      <c r="AJ54" s="264">
        <f t="shared" si="8"/>
        <v>0</v>
      </c>
      <c r="AK54" s="264">
        <f t="shared" si="8"/>
        <v>0</v>
      </c>
      <c r="AL54" s="264">
        <f t="shared" si="8"/>
        <v>0</v>
      </c>
      <c r="AM54" s="264">
        <f t="shared" si="8"/>
        <v>0</v>
      </c>
      <c r="AN54" s="264">
        <f t="shared" si="8"/>
        <v>0</v>
      </c>
      <c r="AO54" s="264">
        <f t="shared" si="8"/>
        <v>0</v>
      </c>
      <c r="AP54" s="264">
        <f t="shared" si="8"/>
        <v>0</v>
      </c>
      <c r="AQ54" s="264">
        <f t="shared" si="8"/>
        <v>0</v>
      </c>
      <c r="AR54" s="264">
        <f t="shared" si="8"/>
        <v>0</v>
      </c>
      <c r="AS54" s="264">
        <f t="shared" si="8"/>
        <v>0</v>
      </c>
      <c r="AT54" s="264">
        <f t="shared" si="8"/>
        <v>0</v>
      </c>
      <c r="AU54" s="264">
        <f t="shared" si="8"/>
        <v>0</v>
      </c>
      <c r="AV54" s="264">
        <f t="shared" si="8"/>
        <v>0</v>
      </c>
      <c r="AW54" s="264">
        <f t="shared" si="8"/>
        <v>0</v>
      </c>
      <c r="AX54" s="264">
        <f t="shared" si="8"/>
        <v>0</v>
      </c>
      <c r="AY54" s="264">
        <f t="shared" si="8"/>
        <v>0</v>
      </c>
      <c r="AZ54" s="264">
        <f t="shared" si="8"/>
        <v>0</v>
      </c>
      <c r="BA54" s="264">
        <f t="shared" si="8"/>
        <v>0</v>
      </c>
      <c r="BB54" s="264">
        <f t="shared" si="8"/>
        <v>0</v>
      </c>
      <c r="BC54" s="264">
        <f t="shared" si="8"/>
        <v>0</v>
      </c>
      <c r="BD54" s="264">
        <f t="shared" si="8"/>
        <v>0</v>
      </c>
      <c r="BE54" s="264">
        <f t="shared" si="8"/>
        <v>0</v>
      </c>
      <c r="BF54" s="264">
        <f t="shared" si="8"/>
        <v>0</v>
      </c>
      <c r="BG54" s="264">
        <f t="shared" si="8"/>
        <v>0</v>
      </c>
      <c r="BH54" s="264">
        <f t="shared" si="8"/>
        <v>0</v>
      </c>
      <c r="BI54" s="264">
        <f t="shared" si="8"/>
        <v>0</v>
      </c>
    </row>
    <row r="55" spans="1:61" s="261" customFormat="1" ht="12" x14ac:dyDescent="0.2">
      <c r="A55" s="268">
        <f t="shared" si="6"/>
        <v>0</v>
      </c>
      <c r="B55" s="267">
        <f t="shared" si="9"/>
        <v>0</v>
      </c>
      <c r="C55" s="267">
        <f t="shared" si="9"/>
        <v>0</v>
      </c>
      <c r="D55" s="267">
        <f t="shared" si="9"/>
        <v>0</v>
      </c>
      <c r="E55" s="267">
        <f t="shared" si="9"/>
        <v>0</v>
      </c>
      <c r="F55" s="267">
        <f t="shared" si="9"/>
        <v>0</v>
      </c>
      <c r="G55" s="267">
        <f t="shared" si="9"/>
        <v>0</v>
      </c>
      <c r="H55" s="267">
        <f t="shared" si="9"/>
        <v>0</v>
      </c>
      <c r="I55" s="267">
        <f t="shared" si="9"/>
        <v>0</v>
      </c>
      <c r="J55" s="267">
        <f t="shared" si="9"/>
        <v>0</v>
      </c>
      <c r="K55" s="267">
        <f t="shared" si="9"/>
        <v>0</v>
      </c>
      <c r="L55" s="267">
        <f t="shared" si="9"/>
        <v>0</v>
      </c>
      <c r="M55" s="267">
        <f t="shared" si="9"/>
        <v>0</v>
      </c>
      <c r="N55" s="267">
        <f t="shared" si="9"/>
        <v>0</v>
      </c>
      <c r="O55" s="267">
        <f t="shared" si="9"/>
        <v>0</v>
      </c>
      <c r="P55" s="267">
        <f t="shared" si="9"/>
        <v>0</v>
      </c>
      <c r="Q55" s="267">
        <f t="shared" si="9"/>
        <v>0</v>
      </c>
      <c r="R55" s="267">
        <f t="shared" si="9"/>
        <v>0</v>
      </c>
      <c r="S55" s="264">
        <f t="shared" si="9"/>
        <v>0</v>
      </c>
      <c r="T55" s="264">
        <f t="shared" si="9"/>
        <v>0</v>
      </c>
      <c r="U55" s="264">
        <f t="shared" si="9"/>
        <v>0</v>
      </c>
      <c r="V55" s="264">
        <f t="shared" si="9"/>
        <v>0</v>
      </c>
      <c r="W55" s="264">
        <f t="shared" si="9"/>
        <v>0</v>
      </c>
      <c r="X55" s="264">
        <f t="shared" si="9"/>
        <v>0</v>
      </c>
      <c r="Y55" s="264">
        <f t="shared" si="9"/>
        <v>0</v>
      </c>
      <c r="Z55" s="264">
        <f t="shared" si="9"/>
        <v>0</v>
      </c>
      <c r="AA55" s="264">
        <f t="shared" si="9"/>
        <v>0</v>
      </c>
      <c r="AB55" s="264">
        <f t="shared" si="9"/>
        <v>0</v>
      </c>
      <c r="AC55" s="264">
        <f t="shared" si="9"/>
        <v>0</v>
      </c>
      <c r="AD55" s="264">
        <f t="shared" si="9"/>
        <v>0</v>
      </c>
      <c r="AE55" s="264">
        <f t="shared" si="9"/>
        <v>0</v>
      </c>
      <c r="AF55" s="264">
        <f t="shared" si="9"/>
        <v>0</v>
      </c>
      <c r="AG55" s="264">
        <f t="shared" si="9"/>
        <v>0</v>
      </c>
      <c r="AH55" s="264">
        <f t="shared" si="8"/>
        <v>0</v>
      </c>
      <c r="AI55" s="264">
        <f t="shared" si="8"/>
        <v>0</v>
      </c>
      <c r="AJ55" s="264">
        <f t="shared" si="8"/>
        <v>0</v>
      </c>
      <c r="AK55" s="264">
        <f t="shared" si="8"/>
        <v>0</v>
      </c>
      <c r="AL55" s="264">
        <f t="shared" si="8"/>
        <v>0</v>
      </c>
      <c r="AM55" s="264">
        <f t="shared" si="8"/>
        <v>0</v>
      </c>
      <c r="AN55" s="264">
        <f t="shared" si="8"/>
        <v>0</v>
      </c>
      <c r="AO55" s="264">
        <f t="shared" si="8"/>
        <v>0</v>
      </c>
      <c r="AP55" s="264">
        <f t="shared" si="8"/>
        <v>0</v>
      </c>
      <c r="AQ55" s="264">
        <f t="shared" si="8"/>
        <v>0</v>
      </c>
      <c r="AR55" s="264">
        <f t="shared" si="8"/>
        <v>0</v>
      </c>
      <c r="AS55" s="264">
        <f t="shared" si="8"/>
        <v>0</v>
      </c>
      <c r="AT55" s="264">
        <f t="shared" si="8"/>
        <v>0</v>
      </c>
      <c r="AU55" s="264">
        <f t="shared" si="8"/>
        <v>0</v>
      </c>
      <c r="AV55" s="264">
        <f t="shared" si="8"/>
        <v>0</v>
      </c>
      <c r="AW55" s="264">
        <f t="shared" si="8"/>
        <v>0</v>
      </c>
      <c r="AX55" s="264">
        <f t="shared" si="8"/>
        <v>0</v>
      </c>
      <c r="AY55" s="264">
        <f t="shared" si="8"/>
        <v>0</v>
      </c>
      <c r="AZ55" s="264">
        <f t="shared" si="8"/>
        <v>0</v>
      </c>
      <c r="BA55" s="264">
        <f t="shared" si="8"/>
        <v>0</v>
      </c>
      <c r="BB55" s="264">
        <f t="shared" si="8"/>
        <v>0</v>
      </c>
      <c r="BC55" s="264">
        <f t="shared" si="8"/>
        <v>0</v>
      </c>
      <c r="BD55" s="264">
        <f t="shared" si="8"/>
        <v>0</v>
      </c>
      <c r="BE55" s="264">
        <f t="shared" si="8"/>
        <v>0</v>
      </c>
      <c r="BF55" s="264">
        <f t="shared" si="8"/>
        <v>0</v>
      </c>
      <c r="BG55" s="264">
        <f t="shared" si="8"/>
        <v>0</v>
      </c>
      <c r="BH55" s="264">
        <f t="shared" si="8"/>
        <v>0</v>
      </c>
      <c r="BI55" s="264">
        <f t="shared" si="8"/>
        <v>0</v>
      </c>
    </row>
    <row r="56" spans="1:61" s="261" customFormat="1" ht="12" x14ac:dyDescent="0.2">
      <c r="A56" s="268">
        <f t="shared" si="6"/>
        <v>0</v>
      </c>
      <c r="B56" s="267">
        <f t="shared" si="9"/>
        <v>0</v>
      </c>
      <c r="C56" s="267">
        <f t="shared" si="9"/>
        <v>0</v>
      </c>
      <c r="D56" s="267">
        <f t="shared" si="9"/>
        <v>0</v>
      </c>
      <c r="E56" s="267">
        <f t="shared" si="9"/>
        <v>0</v>
      </c>
      <c r="F56" s="267">
        <f t="shared" si="9"/>
        <v>0</v>
      </c>
      <c r="G56" s="267">
        <f t="shared" si="9"/>
        <v>0</v>
      </c>
      <c r="H56" s="267">
        <f t="shared" si="9"/>
        <v>0</v>
      </c>
      <c r="I56" s="267">
        <f t="shared" si="9"/>
        <v>0</v>
      </c>
      <c r="J56" s="267">
        <f t="shared" si="9"/>
        <v>0</v>
      </c>
      <c r="K56" s="267">
        <f t="shared" si="9"/>
        <v>0</v>
      </c>
      <c r="L56" s="267">
        <f t="shared" si="9"/>
        <v>0</v>
      </c>
      <c r="M56" s="267">
        <f t="shared" si="9"/>
        <v>0</v>
      </c>
      <c r="N56" s="267">
        <f t="shared" si="9"/>
        <v>0</v>
      </c>
      <c r="O56" s="267">
        <f t="shared" si="9"/>
        <v>0</v>
      </c>
      <c r="P56" s="267">
        <f t="shared" si="9"/>
        <v>0</v>
      </c>
      <c r="Q56" s="267">
        <f t="shared" si="9"/>
        <v>0</v>
      </c>
      <c r="R56" s="267">
        <f t="shared" si="9"/>
        <v>0</v>
      </c>
      <c r="S56" s="264">
        <f t="shared" si="9"/>
        <v>0</v>
      </c>
      <c r="T56" s="264">
        <f t="shared" si="9"/>
        <v>0</v>
      </c>
      <c r="U56" s="264">
        <f t="shared" si="9"/>
        <v>0</v>
      </c>
      <c r="V56" s="264">
        <f t="shared" si="9"/>
        <v>0</v>
      </c>
      <c r="W56" s="264">
        <f t="shared" si="9"/>
        <v>0</v>
      </c>
      <c r="X56" s="264">
        <f t="shared" si="9"/>
        <v>0</v>
      </c>
      <c r="Y56" s="264">
        <f t="shared" si="9"/>
        <v>0</v>
      </c>
      <c r="Z56" s="264">
        <f t="shared" si="9"/>
        <v>0</v>
      </c>
      <c r="AA56" s="264">
        <f t="shared" si="9"/>
        <v>0</v>
      </c>
      <c r="AB56" s="264">
        <f t="shared" si="9"/>
        <v>0</v>
      </c>
      <c r="AC56" s="264">
        <f t="shared" si="9"/>
        <v>0</v>
      </c>
      <c r="AD56" s="264">
        <f t="shared" si="9"/>
        <v>0</v>
      </c>
      <c r="AE56" s="264">
        <f t="shared" si="9"/>
        <v>0</v>
      </c>
      <c r="AF56" s="264">
        <f t="shared" si="9"/>
        <v>0</v>
      </c>
      <c r="AG56" s="264">
        <f t="shared" si="9"/>
        <v>0</v>
      </c>
      <c r="AH56" s="264">
        <f t="shared" si="8"/>
        <v>0</v>
      </c>
      <c r="AI56" s="264">
        <f t="shared" si="8"/>
        <v>0</v>
      </c>
      <c r="AJ56" s="264">
        <f t="shared" si="8"/>
        <v>0</v>
      </c>
      <c r="AK56" s="264">
        <f t="shared" si="8"/>
        <v>0</v>
      </c>
      <c r="AL56" s="264">
        <f t="shared" si="8"/>
        <v>0</v>
      </c>
      <c r="AM56" s="264">
        <f t="shared" si="8"/>
        <v>0</v>
      </c>
      <c r="AN56" s="264">
        <f t="shared" si="8"/>
        <v>0</v>
      </c>
      <c r="AO56" s="264">
        <f t="shared" si="8"/>
        <v>0</v>
      </c>
      <c r="AP56" s="264">
        <f t="shared" si="8"/>
        <v>0</v>
      </c>
      <c r="AQ56" s="264">
        <f t="shared" si="8"/>
        <v>0</v>
      </c>
      <c r="AR56" s="264">
        <f t="shared" si="8"/>
        <v>0</v>
      </c>
      <c r="AS56" s="264">
        <f t="shared" si="8"/>
        <v>0</v>
      </c>
      <c r="AT56" s="264">
        <f t="shared" si="8"/>
        <v>0</v>
      </c>
      <c r="AU56" s="264">
        <f t="shared" si="8"/>
        <v>0</v>
      </c>
      <c r="AV56" s="264">
        <f t="shared" si="8"/>
        <v>0</v>
      </c>
      <c r="AW56" s="264">
        <f t="shared" si="8"/>
        <v>0</v>
      </c>
      <c r="AX56" s="264">
        <f t="shared" si="8"/>
        <v>0</v>
      </c>
      <c r="AY56" s="264">
        <f t="shared" si="8"/>
        <v>0</v>
      </c>
      <c r="AZ56" s="264">
        <f t="shared" si="8"/>
        <v>0</v>
      </c>
      <c r="BA56" s="264">
        <f t="shared" si="8"/>
        <v>0</v>
      </c>
      <c r="BB56" s="264">
        <f t="shared" si="8"/>
        <v>0</v>
      </c>
      <c r="BC56" s="264">
        <f t="shared" si="8"/>
        <v>0</v>
      </c>
      <c r="BD56" s="264">
        <f t="shared" si="8"/>
        <v>0</v>
      </c>
      <c r="BE56" s="264">
        <f t="shared" si="8"/>
        <v>0</v>
      </c>
      <c r="BF56" s="264">
        <f t="shared" si="8"/>
        <v>0</v>
      </c>
      <c r="BG56" s="264">
        <f t="shared" si="8"/>
        <v>0</v>
      </c>
      <c r="BH56" s="264">
        <f t="shared" si="8"/>
        <v>0</v>
      </c>
      <c r="BI56" s="264">
        <f t="shared" si="8"/>
        <v>0</v>
      </c>
    </row>
    <row r="57" spans="1:61" s="261" customFormat="1" ht="12" x14ac:dyDescent="0.2">
      <c r="A57" s="268">
        <f t="shared" si="6"/>
        <v>0</v>
      </c>
      <c r="B57" s="267">
        <f t="shared" si="9"/>
        <v>0</v>
      </c>
      <c r="C57" s="267">
        <f t="shared" si="9"/>
        <v>0</v>
      </c>
      <c r="D57" s="267">
        <f t="shared" si="9"/>
        <v>0</v>
      </c>
      <c r="E57" s="267">
        <f t="shared" si="9"/>
        <v>0</v>
      </c>
      <c r="F57" s="267">
        <f t="shared" si="9"/>
        <v>0</v>
      </c>
      <c r="G57" s="267">
        <f t="shared" si="9"/>
        <v>0</v>
      </c>
      <c r="H57" s="267">
        <f t="shared" si="9"/>
        <v>0</v>
      </c>
      <c r="I57" s="267">
        <f t="shared" si="9"/>
        <v>0</v>
      </c>
      <c r="J57" s="267">
        <f t="shared" si="9"/>
        <v>0</v>
      </c>
      <c r="K57" s="267">
        <f t="shared" si="9"/>
        <v>0</v>
      </c>
      <c r="L57" s="267">
        <f t="shared" si="9"/>
        <v>0</v>
      </c>
      <c r="M57" s="267">
        <f t="shared" si="9"/>
        <v>0</v>
      </c>
      <c r="N57" s="267">
        <f t="shared" si="9"/>
        <v>0</v>
      </c>
      <c r="O57" s="267">
        <f t="shared" si="9"/>
        <v>0</v>
      </c>
      <c r="P57" s="267">
        <f t="shared" si="9"/>
        <v>0</v>
      </c>
      <c r="Q57" s="267">
        <f t="shared" si="9"/>
        <v>0</v>
      </c>
      <c r="R57" s="267">
        <f t="shared" si="9"/>
        <v>0</v>
      </c>
      <c r="S57" s="264">
        <f t="shared" si="9"/>
        <v>0</v>
      </c>
      <c r="T57" s="264">
        <f t="shared" si="9"/>
        <v>0</v>
      </c>
      <c r="U57" s="264">
        <f t="shared" si="9"/>
        <v>0</v>
      </c>
      <c r="V57" s="264">
        <f t="shared" si="9"/>
        <v>0</v>
      </c>
      <c r="W57" s="264">
        <f t="shared" si="9"/>
        <v>0</v>
      </c>
      <c r="X57" s="264">
        <f t="shared" si="9"/>
        <v>0</v>
      </c>
      <c r="Y57" s="264">
        <f t="shared" si="9"/>
        <v>0</v>
      </c>
      <c r="Z57" s="264">
        <f t="shared" si="9"/>
        <v>0</v>
      </c>
      <c r="AA57" s="264">
        <f t="shared" si="9"/>
        <v>0</v>
      </c>
      <c r="AB57" s="264">
        <f t="shared" si="9"/>
        <v>0</v>
      </c>
      <c r="AC57" s="264">
        <f t="shared" si="9"/>
        <v>0</v>
      </c>
      <c r="AD57" s="264">
        <f t="shared" si="9"/>
        <v>0</v>
      </c>
      <c r="AE57" s="264">
        <f t="shared" si="9"/>
        <v>0</v>
      </c>
      <c r="AF57" s="264">
        <f t="shared" si="9"/>
        <v>0</v>
      </c>
      <c r="AG57" s="264">
        <f t="shared" si="9"/>
        <v>0</v>
      </c>
      <c r="AH57" s="264">
        <f t="shared" si="8"/>
        <v>0</v>
      </c>
      <c r="AI57" s="264">
        <f t="shared" si="8"/>
        <v>0</v>
      </c>
      <c r="AJ57" s="264">
        <f t="shared" si="8"/>
        <v>0</v>
      </c>
      <c r="AK57" s="264">
        <f t="shared" si="8"/>
        <v>0</v>
      </c>
      <c r="AL57" s="264">
        <f t="shared" si="8"/>
        <v>0</v>
      </c>
      <c r="AM57" s="264">
        <f t="shared" si="8"/>
        <v>0</v>
      </c>
      <c r="AN57" s="264">
        <f t="shared" si="8"/>
        <v>0</v>
      </c>
      <c r="AO57" s="264">
        <f t="shared" si="8"/>
        <v>0</v>
      </c>
      <c r="AP57" s="264">
        <f t="shared" si="8"/>
        <v>0</v>
      </c>
      <c r="AQ57" s="264">
        <f t="shared" si="8"/>
        <v>0</v>
      </c>
      <c r="AR57" s="264">
        <f t="shared" si="8"/>
        <v>0</v>
      </c>
      <c r="AS57" s="264">
        <f t="shared" si="8"/>
        <v>0</v>
      </c>
      <c r="AT57" s="264">
        <f t="shared" si="8"/>
        <v>0</v>
      </c>
      <c r="AU57" s="264">
        <f t="shared" si="8"/>
        <v>0</v>
      </c>
      <c r="AV57" s="264">
        <f t="shared" si="8"/>
        <v>0</v>
      </c>
      <c r="AW57" s="264">
        <f t="shared" si="8"/>
        <v>0</v>
      </c>
      <c r="AX57" s="264">
        <f t="shared" si="8"/>
        <v>0</v>
      </c>
      <c r="AY57" s="264">
        <f t="shared" si="8"/>
        <v>0</v>
      </c>
      <c r="AZ57" s="264">
        <f t="shared" si="8"/>
        <v>0</v>
      </c>
      <c r="BA57" s="264">
        <f t="shared" si="8"/>
        <v>0</v>
      </c>
      <c r="BB57" s="264">
        <f t="shared" si="8"/>
        <v>0</v>
      </c>
      <c r="BC57" s="264">
        <f t="shared" si="8"/>
        <v>0</v>
      </c>
      <c r="BD57" s="264">
        <f t="shared" si="8"/>
        <v>0</v>
      </c>
      <c r="BE57" s="264">
        <f t="shared" si="8"/>
        <v>0</v>
      </c>
      <c r="BF57" s="264">
        <f t="shared" si="8"/>
        <v>0</v>
      </c>
      <c r="BG57" s="264">
        <f t="shared" si="8"/>
        <v>0</v>
      </c>
      <c r="BH57" s="264">
        <f t="shared" si="8"/>
        <v>0</v>
      </c>
      <c r="BI57" s="264">
        <f t="shared" si="8"/>
        <v>0</v>
      </c>
    </row>
    <row r="58" spans="1:61" s="261" customFormat="1" ht="12.75" thickBot="1" x14ac:dyDescent="0.25">
      <c r="A58" s="266">
        <f t="shared" si="6"/>
        <v>0</v>
      </c>
      <c r="B58" s="265">
        <f t="shared" si="9"/>
        <v>0</v>
      </c>
      <c r="C58" s="265">
        <f t="shared" si="9"/>
        <v>0</v>
      </c>
      <c r="D58" s="265">
        <f t="shared" si="9"/>
        <v>0</v>
      </c>
      <c r="E58" s="265">
        <f t="shared" si="9"/>
        <v>0</v>
      </c>
      <c r="F58" s="265">
        <f t="shared" si="9"/>
        <v>0</v>
      </c>
      <c r="G58" s="265">
        <f t="shared" si="9"/>
        <v>0</v>
      </c>
      <c r="H58" s="265">
        <f t="shared" si="9"/>
        <v>0</v>
      </c>
      <c r="I58" s="265">
        <f t="shared" si="9"/>
        <v>0</v>
      </c>
      <c r="J58" s="265">
        <f t="shared" si="9"/>
        <v>0</v>
      </c>
      <c r="K58" s="265">
        <f t="shared" si="9"/>
        <v>0</v>
      </c>
      <c r="L58" s="265">
        <f t="shared" si="9"/>
        <v>0</v>
      </c>
      <c r="M58" s="265">
        <f t="shared" si="9"/>
        <v>0</v>
      </c>
      <c r="N58" s="265">
        <f t="shared" si="9"/>
        <v>0</v>
      </c>
      <c r="O58" s="265">
        <f t="shared" si="9"/>
        <v>0</v>
      </c>
      <c r="P58" s="265">
        <f t="shared" si="9"/>
        <v>0</v>
      </c>
      <c r="Q58" s="265">
        <f t="shared" si="9"/>
        <v>0</v>
      </c>
      <c r="R58" s="265">
        <f t="shared" si="9"/>
        <v>0</v>
      </c>
      <c r="S58" s="264">
        <f t="shared" si="9"/>
        <v>0</v>
      </c>
      <c r="T58" s="264">
        <f t="shared" si="9"/>
        <v>0</v>
      </c>
      <c r="U58" s="264">
        <f t="shared" si="9"/>
        <v>0</v>
      </c>
      <c r="V58" s="264">
        <f t="shared" si="9"/>
        <v>0</v>
      </c>
      <c r="W58" s="264">
        <f t="shared" si="9"/>
        <v>0</v>
      </c>
      <c r="X58" s="264">
        <f t="shared" si="9"/>
        <v>0</v>
      </c>
      <c r="Y58" s="264">
        <f t="shared" si="9"/>
        <v>0</v>
      </c>
      <c r="Z58" s="264">
        <f t="shared" si="9"/>
        <v>0</v>
      </c>
      <c r="AA58" s="264">
        <f t="shared" si="9"/>
        <v>0</v>
      </c>
      <c r="AB58" s="264">
        <f t="shared" si="9"/>
        <v>0</v>
      </c>
      <c r="AC58" s="264">
        <f t="shared" si="9"/>
        <v>0</v>
      </c>
      <c r="AD58" s="264">
        <f t="shared" si="9"/>
        <v>0</v>
      </c>
      <c r="AE58" s="264">
        <f t="shared" si="9"/>
        <v>0</v>
      </c>
      <c r="AF58" s="264">
        <f t="shared" si="9"/>
        <v>0</v>
      </c>
      <c r="AG58" s="264">
        <f t="shared" si="9"/>
        <v>0</v>
      </c>
      <c r="AH58" s="264">
        <f t="shared" si="8"/>
        <v>0</v>
      </c>
      <c r="AI58" s="264">
        <f t="shared" si="8"/>
        <v>0</v>
      </c>
      <c r="AJ58" s="264">
        <f t="shared" si="8"/>
        <v>0</v>
      </c>
      <c r="AK58" s="264">
        <f t="shared" si="8"/>
        <v>0</v>
      </c>
      <c r="AL58" s="264">
        <f t="shared" si="8"/>
        <v>0</v>
      </c>
      <c r="AM58" s="264">
        <f t="shared" si="8"/>
        <v>0</v>
      </c>
      <c r="AN58" s="264">
        <f t="shared" si="8"/>
        <v>0</v>
      </c>
      <c r="AO58" s="264">
        <f t="shared" si="8"/>
        <v>0</v>
      </c>
      <c r="AP58" s="264">
        <f t="shared" si="8"/>
        <v>0</v>
      </c>
      <c r="AQ58" s="264">
        <f t="shared" si="8"/>
        <v>0</v>
      </c>
      <c r="AR58" s="264">
        <f t="shared" si="8"/>
        <v>0</v>
      </c>
      <c r="AS58" s="264">
        <f t="shared" si="8"/>
        <v>0</v>
      </c>
      <c r="AT58" s="264">
        <f t="shared" si="8"/>
        <v>0</v>
      </c>
      <c r="AU58" s="264">
        <f t="shared" si="8"/>
        <v>0</v>
      </c>
      <c r="AV58" s="264">
        <f t="shared" si="8"/>
        <v>0</v>
      </c>
      <c r="AW58" s="264">
        <f t="shared" si="8"/>
        <v>0</v>
      </c>
      <c r="AX58" s="264">
        <f t="shared" si="8"/>
        <v>0</v>
      </c>
      <c r="AY58" s="264">
        <f t="shared" si="8"/>
        <v>0</v>
      </c>
      <c r="AZ58" s="264">
        <f t="shared" si="8"/>
        <v>0</v>
      </c>
      <c r="BA58" s="264">
        <f t="shared" si="8"/>
        <v>0</v>
      </c>
      <c r="BB58" s="264">
        <f t="shared" si="8"/>
        <v>0</v>
      </c>
      <c r="BC58" s="264">
        <f t="shared" si="8"/>
        <v>0</v>
      </c>
      <c r="BD58" s="264">
        <f t="shared" si="8"/>
        <v>0</v>
      </c>
      <c r="BE58" s="264">
        <f t="shared" si="8"/>
        <v>0</v>
      </c>
      <c r="BF58" s="264">
        <f t="shared" si="8"/>
        <v>0</v>
      </c>
      <c r="BG58" s="264">
        <f t="shared" si="8"/>
        <v>0</v>
      </c>
      <c r="BH58" s="264">
        <f t="shared" si="8"/>
        <v>0</v>
      </c>
      <c r="BI58" s="264">
        <f t="shared" si="8"/>
        <v>0</v>
      </c>
    </row>
    <row r="59" spans="1:61" s="261" customFormat="1" ht="12.75" thickBot="1" x14ac:dyDescent="0.25">
      <c r="A59" s="263" t="s">
        <v>259</v>
      </c>
      <c r="B59" s="262">
        <f>SUM(B49:B58)</f>
        <v>0</v>
      </c>
      <c r="C59" s="262">
        <f t="shared" ref="C59:F59" si="10">SUM(C49:C58)</f>
        <v>0</v>
      </c>
      <c r="D59" s="262">
        <f t="shared" si="10"/>
        <v>0</v>
      </c>
      <c r="E59" s="262">
        <f t="shared" si="10"/>
        <v>0</v>
      </c>
      <c r="F59" s="262">
        <f t="shared" si="10"/>
        <v>0</v>
      </c>
      <c r="G59" s="262">
        <f>SUM(G49:G58)</f>
        <v>0</v>
      </c>
      <c r="H59" s="262">
        <f t="shared" ref="H59:R59" si="11">SUM(H49:H58)</f>
        <v>0</v>
      </c>
      <c r="I59" s="262">
        <f t="shared" si="11"/>
        <v>0</v>
      </c>
      <c r="J59" s="262">
        <f t="shared" si="11"/>
        <v>0</v>
      </c>
      <c r="K59" s="262">
        <f t="shared" si="11"/>
        <v>0</v>
      </c>
      <c r="L59" s="262">
        <f t="shared" si="11"/>
        <v>0</v>
      </c>
      <c r="M59" s="262">
        <f t="shared" si="11"/>
        <v>0</v>
      </c>
      <c r="N59" s="262">
        <f t="shared" si="11"/>
        <v>0</v>
      </c>
      <c r="O59" s="262">
        <f t="shared" si="11"/>
        <v>0</v>
      </c>
      <c r="P59" s="262">
        <f t="shared" si="11"/>
        <v>0</v>
      </c>
      <c r="Q59" s="262">
        <f t="shared" si="11"/>
        <v>0</v>
      </c>
      <c r="R59" s="262">
        <f t="shared" si="11"/>
        <v>0</v>
      </c>
      <c r="S59" s="262">
        <f>SUM(S49:S58)</f>
        <v>0</v>
      </c>
      <c r="T59" s="262">
        <f t="shared" ref="T59:AD59" si="12">SUM(T49:T58)</f>
        <v>0</v>
      </c>
      <c r="U59" s="262">
        <f t="shared" si="12"/>
        <v>0</v>
      </c>
      <c r="V59" s="262">
        <f t="shared" si="12"/>
        <v>0</v>
      </c>
      <c r="W59" s="262">
        <f t="shared" si="12"/>
        <v>0</v>
      </c>
      <c r="X59" s="262">
        <f t="shared" si="12"/>
        <v>0</v>
      </c>
      <c r="Y59" s="262">
        <f t="shared" si="12"/>
        <v>0</v>
      </c>
      <c r="Z59" s="262">
        <f t="shared" si="12"/>
        <v>0</v>
      </c>
      <c r="AA59" s="262">
        <f t="shared" si="12"/>
        <v>0</v>
      </c>
      <c r="AB59" s="262">
        <f t="shared" si="12"/>
        <v>0</v>
      </c>
      <c r="AC59" s="262">
        <f t="shared" si="12"/>
        <v>0</v>
      </c>
      <c r="AD59" s="262">
        <f t="shared" si="12"/>
        <v>0</v>
      </c>
      <c r="AE59" s="262">
        <f>SUM(AE49:AE58)</f>
        <v>0</v>
      </c>
      <c r="AF59" s="262">
        <f t="shared" ref="AF59:BI59" si="13">SUM(AF49:AF58)</f>
        <v>0</v>
      </c>
      <c r="AG59" s="262">
        <f t="shared" si="13"/>
        <v>0</v>
      </c>
      <c r="AH59" s="262">
        <f t="shared" si="13"/>
        <v>0</v>
      </c>
      <c r="AI59" s="262">
        <f t="shared" si="13"/>
        <v>0</v>
      </c>
      <c r="AJ59" s="262">
        <f t="shared" si="13"/>
        <v>0</v>
      </c>
      <c r="AK59" s="262">
        <f t="shared" si="13"/>
        <v>0</v>
      </c>
      <c r="AL59" s="262">
        <f t="shared" si="13"/>
        <v>0</v>
      </c>
      <c r="AM59" s="262">
        <f t="shared" si="13"/>
        <v>0</v>
      </c>
      <c r="AN59" s="262">
        <f t="shared" si="13"/>
        <v>0</v>
      </c>
      <c r="AO59" s="262">
        <f t="shared" si="13"/>
        <v>0</v>
      </c>
      <c r="AP59" s="262">
        <f t="shared" si="13"/>
        <v>0</v>
      </c>
      <c r="AQ59" s="262">
        <f t="shared" si="13"/>
        <v>0</v>
      </c>
      <c r="AR59" s="262">
        <f t="shared" si="13"/>
        <v>0</v>
      </c>
      <c r="AS59" s="262">
        <f t="shared" si="13"/>
        <v>0</v>
      </c>
      <c r="AT59" s="262">
        <f t="shared" si="13"/>
        <v>0</v>
      </c>
      <c r="AU59" s="262">
        <f t="shared" si="13"/>
        <v>0</v>
      </c>
      <c r="AV59" s="262">
        <f t="shared" si="13"/>
        <v>0</v>
      </c>
      <c r="AW59" s="262">
        <f t="shared" si="13"/>
        <v>0</v>
      </c>
      <c r="AX59" s="262">
        <f t="shared" si="13"/>
        <v>0</v>
      </c>
      <c r="AY59" s="262">
        <f t="shared" si="13"/>
        <v>0</v>
      </c>
      <c r="AZ59" s="262">
        <f t="shared" si="13"/>
        <v>0</v>
      </c>
      <c r="BA59" s="262">
        <f t="shared" si="13"/>
        <v>0</v>
      </c>
      <c r="BB59" s="262">
        <f t="shared" si="13"/>
        <v>0</v>
      </c>
      <c r="BC59" s="262">
        <f t="shared" si="13"/>
        <v>0</v>
      </c>
      <c r="BD59" s="262">
        <f t="shared" si="13"/>
        <v>0</v>
      </c>
      <c r="BE59" s="262">
        <f t="shared" si="13"/>
        <v>0</v>
      </c>
      <c r="BF59" s="262">
        <f t="shared" si="13"/>
        <v>0</v>
      </c>
      <c r="BG59" s="262">
        <f t="shared" si="13"/>
        <v>0</v>
      </c>
      <c r="BH59" s="262">
        <f t="shared" si="13"/>
        <v>0</v>
      </c>
      <c r="BI59" s="262">
        <f t="shared" si="13"/>
        <v>0</v>
      </c>
    </row>
  </sheetData>
  <sheetProtection password="F4D7" sheet="1" objects="1" scenarios="1" formatCells="0" formatColumns="0" formatRows="0"/>
  <mergeCells count="4">
    <mergeCell ref="A2:B2"/>
    <mergeCell ref="A16:BI16"/>
    <mergeCell ref="A31:BI31"/>
    <mergeCell ref="A46:BI46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workbookViewId="0">
      <selection activeCell="A11" sqref="A11:XFD11"/>
    </sheetView>
  </sheetViews>
  <sheetFormatPr baseColWidth="10" defaultColWidth="11.42578125" defaultRowHeight="15" x14ac:dyDescent="0.25"/>
  <cols>
    <col min="1" max="1" width="27.7109375" style="99" customWidth="1"/>
    <col min="2" max="2" width="15.85546875" style="99" bestFit="1" customWidth="1"/>
    <col min="3" max="3" width="14.7109375" style="99" bestFit="1" customWidth="1"/>
    <col min="4" max="4" width="15.28515625" style="99" bestFit="1" customWidth="1"/>
    <col min="5" max="6" width="15.85546875" style="99" bestFit="1" customWidth="1"/>
    <col min="7" max="7" width="14.7109375" style="99" bestFit="1" customWidth="1"/>
    <col min="8" max="8" width="15.28515625" style="99" bestFit="1" customWidth="1"/>
    <col min="9" max="10" width="15.85546875" style="99" bestFit="1" customWidth="1"/>
    <col min="11" max="11" width="14.7109375" style="99" bestFit="1" customWidth="1"/>
    <col min="12" max="12" width="15.28515625" style="99" bestFit="1" customWidth="1"/>
    <col min="13" max="14" width="15.85546875" style="99" bestFit="1" customWidth="1"/>
    <col min="15" max="15" width="14.7109375" style="99" bestFit="1" customWidth="1"/>
    <col min="16" max="16" width="15.28515625" style="99" bestFit="1" customWidth="1"/>
    <col min="17" max="18" width="15.85546875" style="99" bestFit="1" customWidth="1"/>
    <col min="19" max="19" width="14.7109375" style="99" bestFit="1" customWidth="1"/>
    <col min="20" max="20" width="15.28515625" style="99" bestFit="1" customWidth="1"/>
    <col min="21" max="22" width="15.85546875" style="99" bestFit="1" customWidth="1"/>
    <col min="23" max="23" width="14.7109375" style="99" bestFit="1" customWidth="1"/>
    <col min="24" max="24" width="15.28515625" style="99" bestFit="1" customWidth="1"/>
    <col min="25" max="26" width="15.85546875" style="99" bestFit="1" customWidth="1"/>
    <col min="27" max="27" width="14.7109375" style="99" bestFit="1" customWidth="1"/>
    <col min="28" max="28" width="15.28515625" style="99" bestFit="1" customWidth="1"/>
    <col min="29" max="30" width="15.85546875" style="99" bestFit="1" customWidth="1"/>
    <col min="31" max="31" width="14.7109375" style="99" bestFit="1" customWidth="1"/>
    <col min="32" max="32" width="15.28515625" style="99" bestFit="1" customWidth="1"/>
    <col min="33" max="34" width="15.85546875" style="99" bestFit="1" customWidth="1"/>
    <col min="35" max="35" width="14.7109375" style="99" bestFit="1" customWidth="1"/>
    <col min="36" max="36" width="15.28515625" style="99" bestFit="1" customWidth="1"/>
    <col min="37" max="38" width="15.85546875" style="99" bestFit="1" customWidth="1"/>
    <col min="39" max="39" width="14.7109375" style="99" bestFit="1" customWidth="1"/>
    <col min="40" max="40" width="15.28515625" style="99" bestFit="1" customWidth="1"/>
    <col min="41" max="42" width="15.85546875" style="99" bestFit="1" customWidth="1"/>
    <col min="43" max="43" width="14.7109375" style="99" bestFit="1" customWidth="1"/>
    <col min="44" max="44" width="15.28515625" style="99" bestFit="1" customWidth="1"/>
    <col min="45" max="46" width="15.85546875" style="99" bestFit="1" customWidth="1"/>
    <col min="47" max="47" width="14.7109375" style="99" bestFit="1" customWidth="1"/>
    <col min="48" max="48" width="15.28515625" style="99" bestFit="1" customWidth="1"/>
    <col min="49" max="50" width="15.85546875" style="99" bestFit="1" customWidth="1"/>
    <col min="51" max="51" width="14.7109375" style="99" bestFit="1" customWidth="1"/>
    <col min="52" max="52" width="15.28515625" style="99" bestFit="1" customWidth="1"/>
    <col min="53" max="54" width="15.85546875" style="99" bestFit="1" customWidth="1"/>
    <col min="55" max="55" width="14.7109375" style="99" bestFit="1" customWidth="1"/>
    <col min="56" max="56" width="15.28515625" style="99" bestFit="1" customWidth="1"/>
    <col min="57" max="58" width="15.85546875" style="99" bestFit="1" customWidth="1"/>
    <col min="59" max="59" width="14.7109375" style="99" bestFit="1" customWidth="1"/>
    <col min="60" max="60" width="15.28515625" style="99" bestFit="1" customWidth="1"/>
    <col min="61" max="61" width="15.85546875" style="99" bestFit="1" customWidth="1"/>
    <col min="62" max="16384" width="11.42578125" style="99"/>
  </cols>
  <sheetData>
    <row r="1" spans="1:61" ht="18.75" x14ac:dyDescent="0.3">
      <c r="A1" s="739"/>
      <c r="B1" s="739"/>
      <c r="C1" s="739"/>
      <c r="D1" s="739"/>
      <c r="E1" s="739"/>
      <c r="F1" s="739"/>
    </row>
    <row r="2" spans="1:61" ht="21" x14ac:dyDescent="0.35">
      <c r="A2" s="259" t="s">
        <v>258</v>
      </c>
      <c r="B2" s="2"/>
      <c r="C2" s="2"/>
      <c r="D2" s="2"/>
      <c r="E2" s="2"/>
      <c r="F2" s="2"/>
    </row>
    <row r="3" spans="1:61" s="257" customFormat="1" ht="15.75" thickBot="1" x14ac:dyDescent="0.3">
      <c r="A3" s="258"/>
      <c r="B3" s="560" t="str">
        <f>'Cronograma valorado'!C7</f>
        <v>TRIMESTRE IV-2018</v>
      </c>
      <c r="C3" s="560" t="str">
        <f>'Cronograma valorado'!D7</f>
        <v>TRIMESTRE I-2019</v>
      </c>
      <c r="D3" s="560" t="str">
        <f>'Cronograma valorado'!E7</f>
        <v>TRIMESTRE II-2019</v>
      </c>
      <c r="E3" s="560" t="str">
        <f>'Cronograma valorado'!F7</f>
        <v>TRIMESTRE III-2019</v>
      </c>
      <c r="F3" s="560" t="str">
        <f>'Cronograma valorado'!G7</f>
        <v>TRIMESTRE IV-2019</v>
      </c>
      <c r="G3" s="560" t="str">
        <f>'Cronograma valorado'!H7</f>
        <v>TRIMESTRE I-2020</v>
      </c>
      <c r="H3" s="560" t="str">
        <f>'Cronograma valorado'!I7</f>
        <v>TRIMESTRE II-2020</v>
      </c>
      <c r="I3" s="560" t="str">
        <f>'Cronograma valorado'!J7</f>
        <v>TRIMESTRE III-2020</v>
      </c>
      <c r="J3" s="560" t="str">
        <f>'Cronograma valorado'!K7</f>
        <v>TRIMESTRE IV-2020</v>
      </c>
      <c r="K3" s="560" t="str">
        <f>'Cronograma valorado'!L7</f>
        <v>TRIMESTRE I-2021</v>
      </c>
      <c r="L3" s="560" t="str">
        <f>'Cronograma valorado'!M7</f>
        <v>TRIMESTRE II-2021</v>
      </c>
      <c r="M3" s="560" t="str">
        <f>'Cronograma valorado'!N7</f>
        <v>TRIMESTRE III-2021</v>
      </c>
      <c r="N3" s="560" t="str">
        <f>'Cronograma valorado'!O7</f>
        <v>TRIMESTRE IV-2021</v>
      </c>
      <c r="O3" s="560" t="str">
        <f>'Cronograma valorado'!P7</f>
        <v>TRIMESTRE I-2022</v>
      </c>
      <c r="P3" s="560" t="str">
        <f>'Cronograma valorado'!Q7</f>
        <v>TRIMESTRE II-2022</v>
      </c>
      <c r="Q3" s="560" t="str">
        <f>'Cronograma valorado'!R7</f>
        <v>TRIMESTRE III-2022</v>
      </c>
      <c r="R3" s="560" t="str">
        <f>'Cronograma valorado'!S7</f>
        <v>TRIMESTRE IV-2022</v>
      </c>
      <c r="S3" s="560" t="str">
        <f>'Cronograma valorado'!T7</f>
        <v>TRIMESTRE I-2023</v>
      </c>
      <c r="T3" s="560" t="str">
        <f>'Cronograma valorado'!U7</f>
        <v>TRIMESTRE II-2023</v>
      </c>
      <c r="U3" s="560" t="str">
        <f>'Cronograma valorado'!V7</f>
        <v>TRIMESTRE III-2023</v>
      </c>
      <c r="V3" s="560" t="str">
        <f>'Cronograma valorado'!W7</f>
        <v>TRIMESTRE IV-2023</v>
      </c>
      <c r="W3" s="560" t="str">
        <f>'Cronograma valorado'!X7</f>
        <v>TRIMESTRE I-2024</v>
      </c>
      <c r="X3" s="560" t="str">
        <f>'Cronograma valorado'!Y7</f>
        <v>TRIMESTRE II-2024</v>
      </c>
      <c r="Y3" s="560" t="str">
        <f>'Cronograma valorado'!Z7</f>
        <v>TRIMESTRE III-2024</v>
      </c>
      <c r="Z3" s="560" t="str">
        <f>'Cronograma valorado'!AA7</f>
        <v>TRIMESTRE IV-2024</v>
      </c>
      <c r="AA3" s="560" t="str">
        <f>'Cronograma valorado'!AB7</f>
        <v>TRIMESTRE I-2025</v>
      </c>
      <c r="AB3" s="560" t="str">
        <f>'Cronograma valorado'!AC7</f>
        <v>TRIMESTRE II-2025</v>
      </c>
      <c r="AC3" s="560" t="str">
        <f>'Cronograma valorado'!AD7</f>
        <v>TRIMESTRE III-2025</v>
      </c>
      <c r="AD3" s="560" t="str">
        <f>'Cronograma valorado'!AE7</f>
        <v>TRIMESTRE IV-2025</v>
      </c>
      <c r="AE3" s="560" t="str">
        <f>'Cronograma valorado'!AF7</f>
        <v>TRIMESTRE I-2026</v>
      </c>
      <c r="AF3" s="560" t="str">
        <f>'Cronograma valorado'!AG7</f>
        <v>TRIMESTRE II-2026</v>
      </c>
      <c r="AG3" s="560" t="str">
        <f>'Cronograma valorado'!AH7</f>
        <v>TRIMESTRE III-2026</v>
      </c>
      <c r="AH3" s="560" t="str">
        <f>'Cronograma valorado'!AI7</f>
        <v>TRIMESTRE IV-2026</v>
      </c>
      <c r="AI3" s="560" t="str">
        <f>'Cronograma valorado'!AJ7</f>
        <v>TRIMESTRE I-2027</v>
      </c>
      <c r="AJ3" s="560" t="str">
        <f>'Cronograma valorado'!AK7</f>
        <v>TRIMESTRE II-2027</v>
      </c>
      <c r="AK3" s="560" t="str">
        <f>'Cronograma valorado'!AL7</f>
        <v>TRIMESTRE III-2027</v>
      </c>
      <c r="AL3" s="560" t="str">
        <f>'Cronograma valorado'!AM7</f>
        <v>TRIMESTRE IV-2027</v>
      </c>
      <c r="AM3" s="560" t="str">
        <f>'Cronograma valorado'!AN7</f>
        <v>TRIMESTRE I-2028</v>
      </c>
      <c r="AN3" s="560" t="str">
        <f>'Cronograma valorado'!AO7</f>
        <v>TRIMESTRE II-2028</v>
      </c>
      <c r="AO3" s="560" t="str">
        <f>'Cronograma valorado'!AP7</f>
        <v>TRIMESTRE III-2028</v>
      </c>
      <c r="AP3" s="560" t="str">
        <f>'Cronograma valorado'!AQ7</f>
        <v>TRIMESTRE IV-2028</v>
      </c>
      <c r="AQ3" s="560" t="str">
        <f>'Cronograma valorado'!AR7</f>
        <v>TRIMESTRE I-2029</v>
      </c>
      <c r="AR3" s="560" t="str">
        <f>'Cronograma valorado'!AS7</f>
        <v>TRIMESTRE II-2029</v>
      </c>
      <c r="AS3" s="560" t="str">
        <f>'Cronograma valorado'!AT7</f>
        <v>TRIMESTRE III-2029</v>
      </c>
      <c r="AT3" s="560" t="str">
        <f>'Cronograma valorado'!AU7</f>
        <v>TRIMESTRE IV-2029</v>
      </c>
      <c r="AU3" s="560" t="str">
        <f>'Cronograma valorado'!AV7</f>
        <v>TRIMESTRE I-2030</v>
      </c>
      <c r="AV3" s="560" t="str">
        <f>'Cronograma valorado'!AW7</f>
        <v>TRIMESTRE II-2030</v>
      </c>
      <c r="AW3" s="560" t="str">
        <f>'Cronograma valorado'!AX7</f>
        <v>TRIMESTRE III-2030</v>
      </c>
      <c r="AX3" s="560" t="str">
        <f>'Cronograma valorado'!AY7</f>
        <v>TRIMESTRE IV-2030</v>
      </c>
      <c r="AY3" s="560" t="str">
        <f>'Cronograma valorado'!AZ7</f>
        <v>TRIMESTRE I-2031</v>
      </c>
      <c r="AZ3" s="560" t="str">
        <f>'Cronograma valorado'!BA7</f>
        <v>TRIMESTRE II-2031</v>
      </c>
      <c r="BA3" s="560" t="str">
        <f>'Cronograma valorado'!BB7</f>
        <v>TRIMESTRE III-2031</v>
      </c>
      <c r="BB3" s="560" t="str">
        <f>'Cronograma valorado'!BC7</f>
        <v>TRIMESTRE IV-2031</v>
      </c>
      <c r="BC3" s="560" t="str">
        <f>'Cronograma valorado'!BD7</f>
        <v>TRIMESTRE I-2032</v>
      </c>
      <c r="BD3" s="560" t="str">
        <f>'Cronograma valorado'!BE7</f>
        <v>TRIMESTRE II-2032</v>
      </c>
      <c r="BE3" s="560" t="str">
        <f>'Cronograma valorado'!BF7</f>
        <v>TRIMESTRE III-2032</v>
      </c>
      <c r="BF3" s="560" t="str">
        <f>'Cronograma valorado'!BG7</f>
        <v>TRIMESTRE IV-2032</v>
      </c>
      <c r="BG3" s="560" t="str">
        <f>'Cronograma valorado'!BH7</f>
        <v>TRIMESTRE I-2033</v>
      </c>
      <c r="BH3" s="560" t="str">
        <f>'Cronograma valorado'!BI7</f>
        <v>TRIMESTRE II-2033</v>
      </c>
      <c r="BI3" s="560" t="str">
        <f>'Cronograma valorado'!BJ7</f>
        <v>TRIMESTRE III-2033</v>
      </c>
    </row>
    <row r="4" spans="1:61" ht="15.75" thickBot="1" x14ac:dyDescent="0.3">
      <c r="A4" s="256" t="s">
        <v>2</v>
      </c>
      <c r="B4" s="253">
        <f t="shared" ref="B4:AG4" si="0">SUM(B5:B16)</f>
        <v>0</v>
      </c>
      <c r="C4" s="253">
        <f t="shared" si="0"/>
        <v>0</v>
      </c>
      <c r="D4" s="253">
        <f t="shared" si="0"/>
        <v>0</v>
      </c>
      <c r="E4" s="253">
        <f t="shared" si="0"/>
        <v>0</v>
      </c>
      <c r="F4" s="253">
        <f t="shared" si="0"/>
        <v>0</v>
      </c>
      <c r="G4" s="253">
        <f t="shared" si="0"/>
        <v>0</v>
      </c>
      <c r="H4" s="253">
        <f t="shared" si="0"/>
        <v>0</v>
      </c>
      <c r="I4" s="253">
        <f t="shared" si="0"/>
        <v>0</v>
      </c>
      <c r="J4" s="253">
        <f t="shared" si="0"/>
        <v>0</v>
      </c>
      <c r="K4" s="253">
        <f t="shared" si="0"/>
        <v>0</v>
      </c>
      <c r="L4" s="253">
        <f t="shared" si="0"/>
        <v>0</v>
      </c>
      <c r="M4" s="253">
        <f t="shared" si="0"/>
        <v>0</v>
      </c>
      <c r="N4" s="253">
        <f t="shared" si="0"/>
        <v>0</v>
      </c>
      <c r="O4" s="253">
        <f t="shared" si="0"/>
        <v>0</v>
      </c>
      <c r="P4" s="253">
        <f t="shared" si="0"/>
        <v>0</v>
      </c>
      <c r="Q4" s="253">
        <f t="shared" si="0"/>
        <v>0</v>
      </c>
      <c r="R4" s="253">
        <f t="shared" si="0"/>
        <v>0</v>
      </c>
      <c r="S4" s="253">
        <f t="shared" si="0"/>
        <v>0</v>
      </c>
      <c r="T4" s="253">
        <f t="shared" si="0"/>
        <v>0</v>
      </c>
      <c r="U4" s="253">
        <f t="shared" si="0"/>
        <v>0</v>
      </c>
      <c r="V4" s="253">
        <f t="shared" si="0"/>
        <v>0</v>
      </c>
      <c r="W4" s="253">
        <f t="shared" si="0"/>
        <v>0</v>
      </c>
      <c r="X4" s="253">
        <f t="shared" si="0"/>
        <v>0</v>
      </c>
      <c r="Y4" s="253">
        <f t="shared" si="0"/>
        <v>0</v>
      </c>
      <c r="Z4" s="253">
        <f t="shared" si="0"/>
        <v>0</v>
      </c>
      <c r="AA4" s="253">
        <f t="shared" si="0"/>
        <v>0</v>
      </c>
      <c r="AB4" s="253">
        <f t="shared" si="0"/>
        <v>0</v>
      </c>
      <c r="AC4" s="253">
        <f t="shared" si="0"/>
        <v>0</v>
      </c>
      <c r="AD4" s="253">
        <f t="shared" si="0"/>
        <v>0</v>
      </c>
      <c r="AE4" s="253">
        <f t="shared" si="0"/>
        <v>0</v>
      </c>
      <c r="AF4" s="253">
        <f t="shared" si="0"/>
        <v>0</v>
      </c>
      <c r="AG4" s="253">
        <f t="shared" si="0"/>
        <v>0</v>
      </c>
      <c r="AH4" s="253">
        <f t="shared" ref="AH4:BI4" si="1">SUM(AH5:AH16)</f>
        <v>0</v>
      </c>
      <c r="AI4" s="253">
        <f t="shared" si="1"/>
        <v>0</v>
      </c>
      <c r="AJ4" s="253">
        <f t="shared" si="1"/>
        <v>0</v>
      </c>
      <c r="AK4" s="253">
        <f t="shared" si="1"/>
        <v>0</v>
      </c>
      <c r="AL4" s="253">
        <f t="shared" si="1"/>
        <v>0</v>
      </c>
      <c r="AM4" s="253">
        <f t="shared" si="1"/>
        <v>0</v>
      </c>
      <c r="AN4" s="253">
        <f t="shared" si="1"/>
        <v>0</v>
      </c>
      <c r="AO4" s="253">
        <f t="shared" si="1"/>
        <v>0</v>
      </c>
      <c r="AP4" s="253">
        <f t="shared" si="1"/>
        <v>0</v>
      </c>
      <c r="AQ4" s="253">
        <f t="shared" si="1"/>
        <v>0</v>
      </c>
      <c r="AR4" s="253">
        <f t="shared" si="1"/>
        <v>0</v>
      </c>
      <c r="AS4" s="253">
        <f t="shared" si="1"/>
        <v>0</v>
      </c>
      <c r="AT4" s="253">
        <f t="shared" si="1"/>
        <v>0</v>
      </c>
      <c r="AU4" s="253">
        <f t="shared" si="1"/>
        <v>0</v>
      </c>
      <c r="AV4" s="253">
        <f t="shared" si="1"/>
        <v>0</v>
      </c>
      <c r="AW4" s="253">
        <f t="shared" si="1"/>
        <v>0</v>
      </c>
      <c r="AX4" s="253">
        <f t="shared" si="1"/>
        <v>0</v>
      </c>
      <c r="AY4" s="253">
        <f t="shared" si="1"/>
        <v>0</v>
      </c>
      <c r="AZ4" s="253">
        <f t="shared" si="1"/>
        <v>0</v>
      </c>
      <c r="BA4" s="253">
        <f t="shared" si="1"/>
        <v>0</v>
      </c>
      <c r="BB4" s="253">
        <f t="shared" si="1"/>
        <v>0</v>
      </c>
      <c r="BC4" s="253">
        <f t="shared" si="1"/>
        <v>0</v>
      </c>
      <c r="BD4" s="253">
        <f t="shared" si="1"/>
        <v>0</v>
      </c>
      <c r="BE4" s="253">
        <f t="shared" si="1"/>
        <v>0</v>
      </c>
      <c r="BF4" s="253">
        <f t="shared" si="1"/>
        <v>0</v>
      </c>
      <c r="BG4" s="253">
        <f t="shared" si="1"/>
        <v>0</v>
      </c>
      <c r="BH4" s="253">
        <f t="shared" si="1"/>
        <v>0</v>
      </c>
      <c r="BI4" s="253">
        <f t="shared" si="1"/>
        <v>0</v>
      </c>
    </row>
    <row r="5" spans="1:61" x14ac:dyDescent="0.25">
      <c r="A5" s="106" t="s">
        <v>42</v>
      </c>
      <c r="B5" s="514"/>
      <c r="C5" s="514"/>
      <c r="D5" s="514"/>
      <c r="E5" s="514"/>
      <c r="F5" s="514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</row>
    <row r="6" spans="1:61" x14ac:dyDescent="0.25">
      <c r="A6" s="106" t="s">
        <v>43</v>
      </c>
      <c r="B6" s="516"/>
      <c r="C6" s="516"/>
      <c r="D6" s="516"/>
      <c r="E6" s="516"/>
      <c r="F6" s="516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  <c r="BE6" s="517"/>
      <c r="BF6" s="517"/>
      <c r="BG6" s="517"/>
      <c r="BH6" s="517"/>
      <c r="BI6" s="517"/>
    </row>
    <row r="7" spans="1:61" x14ac:dyDescent="0.25">
      <c r="A7" s="106" t="s">
        <v>257</v>
      </c>
      <c r="B7" s="516"/>
      <c r="C7" s="516"/>
      <c r="D7" s="516"/>
      <c r="E7" s="516"/>
      <c r="F7" s="516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7"/>
      <c r="AY7" s="517"/>
      <c r="AZ7" s="517"/>
      <c r="BA7" s="517"/>
      <c r="BB7" s="517"/>
      <c r="BC7" s="517"/>
      <c r="BD7" s="517"/>
      <c r="BE7" s="517"/>
      <c r="BF7" s="517"/>
      <c r="BG7" s="517"/>
      <c r="BH7" s="517"/>
      <c r="BI7" s="517"/>
    </row>
    <row r="8" spans="1:61" x14ac:dyDescent="0.25">
      <c r="A8" s="106" t="s">
        <v>5</v>
      </c>
      <c r="B8" s="516"/>
      <c r="C8" s="516"/>
      <c r="D8" s="516"/>
      <c r="E8" s="516"/>
      <c r="F8" s="516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  <c r="AR8" s="517"/>
      <c r="AS8" s="517"/>
      <c r="AT8" s="517"/>
      <c r="AU8" s="517"/>
      <c r="AV8" s="517"/>
      <c r="AW8" s="517"/>
      <c r="AX8" s="517"/>
      <c r="AY8" s="517"/>
      <c r="AZ8" s="517"/>
      <c r="BA8" s="517"/>
      <c r="BB8" s="517"/>
      <c r="BC8" s="517"/>
      <c r="BD8" s="517"/>
      <c r="BE8" s="517"/>
      <c r="BF8" s="517"/>
      <c r="BG8" s="517"/>
      <c r="BH8" s="517"/>
      <c r="BI8" s="517"/>
    </row>
    <row r="9" spans="1:61" x14ac:dyDescent="0.25">
      <c r="A9" s="1" t="s">
        <v>4</v>
      </c>
      <c r="B9" s="516"/>
      <c r="C9" s="516"/>
      <c r="D9" s="516"/>
      <c r="E9" s="516"/>
      <c r="F9" s="516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7"/>
      <c r="AW9" s="517"/>
      <c r="AX9" s="517"/>
      <c r="AY9" s="517"/>
      <c r="AZ9" s="517"/>
      <c r="BA9" s="517"/>
      <c r="BB9" s="517"/>
      <c r="BC9" s="517"/>
      <c r="BD9" s="517"/>
      <c r="BE9" s="517"/>
      <c r="BF9" s="517"/>
      <c r="BG9" s="517"/>
      <c r="BH9" s="517"/>
      <c r="BI9" s="517"/>
    </row>
    <row r="10" spans="1:61" x14ac:dyDescent="0.25">
      <c r="A10" s="93" t="s">
        <v>0</v>
      </c>
      <c r="B10" s="516"/>
      <c r="C10" s="516"/>
      <c r="D10" s="516"/>
      <c r="E10" s="516"/>
      <c r="F10" s="516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  <c r="AR10" s="517"/>
      <c r="AS10" s="517"/>
      <c r="AT10" s="517"/>
      <c r="AU10" s="517"/>
      <c r="AV10" s="517"/>
      <c r="AW10" s="517"/>
      <c r="AX10" s="517"/>
      <c r="AY10" s="517"/>
      <c r="AZ10" s="517"/>
      <c r="BA10" s="517"/>
      <c r="BB10" s="517"/>
      <c r="BC10" s="517"/>
      <c r="BD10" s="517"/>
      <c r="BE10" s="517"/>
      <c r="BF10" s="517"/>
      <c r="BG10" s="517"/>
      <c r="BH10" s="517"/>
      <c r="BI10" s="517"/>
    </row>
    <row r="11" spans="1:61" x14ac:dyDescent="0.25">
      <c r="A11" s="94" t="s">
        <v>0</v>
      </c>
      <c r="B11" s="516"/>
      <c r="C11" s="516"/>
      <c r="D11" s="516"/>
      <c r="E11" s="516"/>
      <c r="F11" s="516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7"/>
      <c r="AL11" s="517"/>
      <c r="AM11" s="517"/>
      <c r="AN11" s="517"/>
      <c r="AO11" s="517"/>
      <c r="AP11" s="517"/>
      <c r="AQ11" s="517"/>
      <c r="AR11" s="517"/>
      <c r="AS11" s="517"/>
      <c r="AT11" s="517"/>
      <c r="AU11" s="517"/>
      <c r="AV11" s="517"/>
      <c r="AW11" s="517"/>
      <c r="AX11" s="517"/>
      <c r="AY11" s="517"/>
      <c r="AZ11" s="517"/>
      <c r="BA11" s="517"/>
      <c r="BB11" s="517"/>
      <c r="BC11" s="517"/>
      <c r="BD11" s="517"/>
      <c r="BE11" s="517"/>
      <c r="BF11" s="517"/>
      <c r="BG11" s="517"/>
      <c r="BH11" s="517"/>
      <c r="BI11" s="517"/>
    </row>
    <row r="12" spans="1:61" x14ac:dyDescent="0.25">
      <c r="A12" s="94" t="s">
        <v>0</v>
      </c>
      <c r="B12" s="516"/>
      <c r="C12" s="516"/>
      <c r="D12" s="516"/>
      <c r="E12" s="516"/>
      <c r="F12" s="516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517"/>
      <c r="AV12" s="517"/>
      <c r="AW12" s="517"/>
      <c r="AX12" s="517"/>
      <c r="AY12" s="517"/>
      <c r="AZ12" s="517"/>
      <c r="BA12" s="517"/>
      <c r="BB12" s="517"/>
      <c r="BC12" s="517"/>
      <c r="BD12" s="517"/>
      <c r="BE12" s="517"/>
      <c r="BF12" s="517"/>
      <c r="BG12" s="517"/>
      <c r="BH12" s="517"/>
      <c r="BI12" s="517"/>
    </row>
    <row r="13" spans="1:61" x14ac:dyDescent="0.25">
      <c r="A13" s="255" t="s">
        <v>0</v>
      </c>
      <c r="B13" s="516"/>
      <c r="C13" s="516"/>
      <c r="D13" s="516"/>
      <c r="E13" s="516"/>
      <c r="F13" s="516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517"/>
      <c r="BH13" s="517"/>
      <c r="BI13" s="517"/>
    </row>
    <row r="14" spans="1:61" x14ac:dyDescent="0.25">
      <c r="A14" s="255" t="s">
        <v>0</v>
      </c>
      <c r="B14" s="516"/>
      <c r="C14" s="516"/>
      <c r="D14" s="516"/>
      <c r="E14" s="516"/>
      <c r="F14" s="516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17"/>
      <c r="AM14" s="517"/>
      <c r="AN14" s="517"/>
      <c r="AO14" s="517"/>
      <c r="AP14" s="517"/>
      <c r="AQ14" s="517"/>
      <c r="AR14" s="517"/>
      <c r="AS14" s="517"/>
      <c r="AT14" s="517"/>
      <c r="AU14" s="517"/>
      <c r="AV14" s="517"/>
      <c r="AW14" s="517"/>
      <c r="AX14" s="517"/>
      <c r="AY14" s="517"/>
      <c r="AZ14" s="517"/>
      <c r="BA14" s="517"/>
      <c r="BB14" s="517"/>
      <c r="BC14" s="517"/>
      <c r="BD14" s="517"/>
      <c r="BE14" s="517"/>
      <c r="BF14" s="517"/>
      <c r="BG14" s="517"/>
      <c r="BH14" s="517"/>
      <c r="BI14" s="517"/>
    </row>
    <row r="15" spans="1:61" x14ac:dyDescent="0.25">
      <c r="A15" s="255" t="s">
        <v>0</v>
      </c>
      <c r="B15" s="516"/>
      <c r="C15" s="516"/>
      <c r="D15" s="516"/>
      <c r="E15" s="516"/>
      <c r="F15" s="516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  <c r="AR15" s="517"/>
      <c r="AS15" s="517"/>
      <c r="AT15" s="517"/>
      <c r="AU15" s="517"/>
      <c r="AV15" s="517"/>
      <c r="AW15" s="517"/>
      <c r="AX15" s="517"/>
      <c r="AY15" s="517"/>
      <c r="AZ15" s="517"/>
      <c r="BA15" s="517"/>
      <c r="BB15" s="517"/>
      <c r="BC15" s="517"/>
      <c r="BD15" s="517"/>
      <c r="BE15" s="517"/>
      <c r="BF15" s="517"/>
      <c r="BG15" s="517"/>
      <c r="BH15" s="517"/>
      <c r="BI15" s="517"/>
    </row>
    <row r="16" spans="1:61" ht="15.75" thickBot="1" x14ac:dyDescent="0.3">
      <c r="A16" s="255" t="s">
        <v>0</v>
      </c>
      <c r="B16" s="518"/>
      <c r="C16" s="518"/>
      <c r="D16" s="518"/>
      <c r="E16" s="518"/>
      <c r="F16" s="518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19"/>
      <c r="AJ16" s="519"/>
      <c r="AK16" s="519"/>
      <c r="AL16" s="519"/>
      <c r="AM16" s="519"/>
      <c r="AN16" s="519"/>
      <c r="AO16" s="519"/>
      <c r="AP16" s="519"/>
      <c r="AQ16" s="519"/>
      <c r="AR16" s="519"/>
      <c r="AS16" s="519"/>
      <c r="AT16" s="519"/>
      <c r="AU16" s="519"/>
      <c r="AV16" s="519"/>
      <c r="AW16" s="519"/>
      <c r="AX16" s="519"/>
      <c r="AY16" s="519"/>
      <c r="AZ16" s="519"/>
      <c r="BA16" s="519"/>
      <c r="BB16" s="519"/>
      <c r="BC16" s="519"/>
      <c r="BD16" s="519"/>
      <c r="BE16" s="519"/>
      <c r="BF16" s="519"/>
      <c r="BG16" s="519"/>
      <c r="BH16" s="519"/>
      <c r="BI16" s="519"/>
    </row>
    <row r="17" spans="1:61" ht="15.75" thickBot="1" x14ac:dyDescent="0.3">
      <c r="A17" s="254" t="s">
        <v>3</v>
      </c>
      <c r="B17" s="253">
        <f t="shared" ref="B17:AG17" si="2">SUM(B18:B29)</f>
        <v>0</v>
      </c>
      <c r="C17" s="253">
        <f t="shared" si="2"/>
        <v>0</v>
      </c>
      <c r="D17" s="253">
        <f t="shared" si="2"/>
        <v>0</v>
      </c>
      <c r="E17" s="253">
        <f t="shared" si="2"/>
        <v>0</v>
      </c>
      <c r="F17" s="253">
        <f t="shared" si="2"/>
        <v>0</v>
      </c>
      <c r="G17" s="253">
        <f t="shared" si="2"/>
        <v>0</v>
      </c>
      <c r="H17" s="253">
        <f t="shared" si="2"/>
        <v>0</v>
      </c>
      <c r="I17" s="253">
        <f t="shared" si="2"/>
        <v>0</v>
      </c>
      <c r="J17" s="253">
        <f t="shared" si="2"/>
        <v>0</v>
      </c>
      <c r="K17" s="253">
        <f t="shared" si="2"/>
        <v>0</v>
      </c>
      <c r="L17" s="253">
        <f t="shared" si="2"/>
        <v>0</v>
      </c>
      <c r="M17" s="253">
        <f t="shared" si="2"/>
        <v>0</v>
      </c>
      <c r="N17" s="253">
        <f t="shared" si="2"/>
        <v>0</v>
      </c>
      <c r="O17" s="253">
        <f t="shared" si="2"/>
        <v>0</v>
      </c>
      <c r="P17" s="253">
        <f t="shared" si="2"/>
        <v>0</v>
      </c>
      <c r="Q17" s="253">
        <f t="shared" si="2"/>
        <v>0</v>
      </c>
      <c r="R17" s="253">
        <f t="shared" si="2"/>
        <v>0</v>
      </c>
      <c r="S17" s="253">
        <f t="shared" si="2"/>
        <v>0</v>
      </c>
      <c r="T17" s="253">
        <f t="shared" si="2"/>
        <v>0</v>
      </c>
      <c r="U17" s="253">
        <f t="shared" si="2"/>
        <v>0</v>
      </c>
      <c r="V17" s="253">
        <f t="shared" si="2"/>
        <v>0</v>
      </c>
      <c r="W17" s="253">
        <f t="shared" si="2"/>
        <v>0</v>
      </c>
      <c r="X17" s="253">
        <f t="shared" si="2"/>
        <v>0</v>
      </c>
      <c r="Y17" s="253">
        <f t="shared" si="2"/>
        <v>0</v>
      </c>
      <c r="Z17" s="253">
        <f t="shared" si="2"/>
        <v>0</v>
      </c>
      <c r="AA17" s="253">
        <f t="shared" si="2"/>
        <v>0</v>
      </c>
      <c r="AB17" s="253">
        <f t="shared" si="2"/>
        <v>0</v>
      </c>
      <c r="AC17" s="253">
        <f t="shared" si="2"/>
        <v>0</v>
      </c>
      <c r="AD17" s="253">
        <f t="shared" si="2"/>
        <v>0</v>
      </c>
      <c r="AE17" s="253">
        <f t="shared" si="2"/>
        <v>0</v>
      </c>
      <c r="AF17" s="253">
        <f t="shared" si="2"/>
        <v>0</v>
      </c>
      <c r="AG17" s="253">
        <f t="shared" si="2"/>
        <v>0</v>
      </c>
      <c r="AH17" s="253">
        <f t="shared" ref="AH17:BI17" si="3">SUM(AH18:AH29)</f>
        <v>0</v>
      </c>
      <c r="AI17" s="253">
        <f t="shared" si="3"/>
        <v>0</v>
      </c>
      <c r="AJ17" s="253">
        <f t="shared" si="3"/>
        <v>0</v>
      </c>
      <c r="AK17" s="253">
        <f t="shared" si="3"/>
        <v>0</v>
      </c>
      <c r="AL17" s="253">
        <f t="shared" si="3"/>
        <v>0</v>
      </c>
      <c r="AM17" s="253">
        <f t="shared" si="3"/>
        <v>0</v>
      </c>
      <c r="AN17" s="253">
        <f t="shared" si="3"/>
        <v>0</v>
      </c>
      <c r="AO17" s="253">
        <f t="shared" si="3"/>
        <v>0</v>
      </c>
      <c r="AP17" s="253">
        <f t="shared" si="3"/>
        <v>0</v>
      </c>
      <c r="AQ17" s="253">
        <f t="shared" si="3"/>
        <v>0</v>
      </c>
      <c r="AR17" s="253">
        <f t="shared" si="3"/>
        <v>0</v>
      </c>
      <c r="AS17" s="253">
        <f t="shared" si="3"/>
        <v>0</v>
      </c>
      <c r="AT17" s="253">
        <f t="shared" si="3"/>
        <v>0</v>
      </c>
      <c r="AU17" s="253">
        <f t="shared" si="3"/>
        <v>0</v>
      </c>
      <c r="AV17" s="253">
        <f t="shared" si="3"/>
        <v>0</v>
      </c>
      <c r="AW17" s="253">
        <f t="shared" si="3"/>
        <v>0</v>
      </c>
      <c r="AX17" s="253">
        <f t="shared" si="3"/>
        <v>0</v>
      </c>
      <c r="AY17" s="253">
        <f t="shared" si="3"/>
        <v>0</v>
      </c>
      <c r="AZ17" s="253">
        <f t="shared" si="3"/>
        <v>0</v>
      </c>
      <c r="BA17" s="253">
        <f t="shared" si="3"/>
        <v>0</v>
      </c>
      <c r="BB17" s="253">
        <f t="shared" si="3"/>
        <v>0</v>
      </c>
      <c r="BC17" s="253">
        <f t="shared" si="3"/>
        <v>0</v>
      </c>
      <c r="BD17" s="253">
        <f t="shared" si="3"/>
        <v>0</v>
      </c>
      <c r="BE17" s="253">
        <f t="shared" si="3"/>
        <v>0</v>
      </c>
      <c r="BF17" s="253">
        <f t="shared" si="3"/>
        <v>0</v>
      </c>
      <c r="BG17" s="253">
        <f t="shared" si="3"/>
        <v>0</v>
      </c>
      <c r="BH17" s="253">
        <f t="shared" si="3"/>
        <v>0</v>
      </c>
      <c r="BI17" s="253">
        <f t="shared" si="3"/>
        <v>0</v>
      </c>
    </row>
    <row r="18" spans="1:61" x14ac:dyDescent="0.25">
      <c r="A18" s="106" t="s">
        <v>130</v>
      </c>
      <c r="B18" s="514"/>
      <c r="C18" s="514"/>
      <c r="D18" s="514"/>
      <c r="E18" s="514"/>
      <c r="F18" s="514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</row>
    <row r="19" spans="1:61" x14ac:dyDescent="0.25">
      <c r="A19" s="106" t="s">
        <v>131</v>
      </c>
      <c r="B19" s="516"/>
      <c r="C19" s="516"/>
      <c r="D19" s="516"/>
      <c r="E19" s="516"/>
      <c r="F19" s="516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</row>
    <row r="20" spans="1:61" x14ac:dyDescent="0.25">
      <c r="A20" s="106" t="s">
        <v>132</v>
      </c>
      <c r="B20" s="516"/>
      <c r="C20" s="516"/>
      <c r="D20" s="516"/>
      <c r="E20" s="516"/>
      <c r="F20" s="516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</row>
    <row r="21" spans="1:61" x14ac:dyDescent="0.25">
      <c r="A21" s="94" t="s">
        <v>0</v>
      </c>
      <c r="B21" s="516"/>
      <c r="C21" s="516"/>
      <c r="D21" s="516"/>
      <c r="E21" s="516"/>
      <c r="F21" s="516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1"/>
      <c r="AV21" s="521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</row>
    <row r="22" spans="1:61" x14ac:dyDescent="0.25">
      <c r="A22" s="94" t="s">
        <v>0</v>
      </c>
      <c r="B22" s="516"/>
      <c r="C22" s="516"/>
      <c r="D22" s="516"/>
      <c r="E22" s="516"/>
      <c r="F22" s="516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</row>
    <row r="23" spans="1:61" x14ac:dyDescent="0.25">
      <c r="A23" s="94" t="s">
        <v>0</v>
      </c>
      <c r="B23" s="516"/>
      <c r="C23" s="516"/>
      <c r="D23" s="516"/>
      <c r="E23" s="516"/>
      <c r="F23" s="516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  <c r="AF23" s="521"/>
      <c r="AG23" s="521"/>
      <c r="AH23" s="521"/>
      <c r="AI23" s="521"/>
      <c r="AJ23" s="521"/>
      <c r="AK23" s="521"/>
      <c r="AL23" s="521"/>
      <c r="AM23" s="521"/>
      <c r="AN23" s="521"/>
      <c r="AO23" s="521"/>
      <c r="AP23" s="521"/>
      <c r="AQ23" s="521"/>
      <c r="AR23" s="521"/>
      <c r="AS23" s="521"/>
      <c r="AT23" s="521"/>
      <c r="AU23" s="521"/>
      <c r="AV23" s="521"/>
      <c r="AW23" s="521"/>
      <c r="AX23" s="521"/>
      <c r="AY23" s="521"/>
      <c r="AZ23" s="521"/>
      <c r="BA23" s="521"/>
      <c r="BB23" s="521"/>
      <c r="BC23" s="521"/>
      <c r="BD23" s="521"/>
      <c r="BE23" s="521"/>
      <c r="BF23" s="521"/>
      <c r="BG23" s="521"/>
      <c r="BH23" s="521"/>
      <c r="BI23" s="521"/>
    </row>
    <row r="24" spans="1:61" x14ac:dyDescent="0.25">
      <c r="A24" s="94" t="s">
        <v>0</v>
      </c>
      <c r="B24" s="516"/>
      <c r="C24" s="516"/>
      <c r="D24" s="516"/>
      <c r="E24" s="516"/>
      <c r="F24" s="516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21"/>
      <c r="AF24" s="521"/>
      <c r="AG24" s="521"/>
      <c r="AH24" s="521"/>
      <c r="AI24" s="521"/>
      <c r="AJ24" s="521"/>
      <c r="AK24" s="521"/>
      <c r="AL24" s="521"/>
      <c r="AM24" s="521"/>
      <c r="AN24" s="521"/>
      <c r="AO24" s="521"/>
      <c r="AP24" s="521"/>
      <c r="AQ24" s="521"/>
      <c r="AR24" s="521"/>
      <c r="AS24" s="521"/>
      <c r="AT24" s="521"/>
      <c r="AU24" s="521"/>
      <c r="AV24" s="521"/>
      <c r="AW24" s="521"/>
      <c r="AX24" s="521"/>
      <c r="AY24" s="521"/>
      <c r="AZ24" s="521"/>
      <c r="BA24" s="521"/>
      <c r="BB24" s="521"/>
      <c r="BC24" s="521"/>
      <c r="BD24" s="521"/>
      <c r="BE24" s="521"/>
      <c r="BF24" s="521"/>
      <c r="BG24" s="521"/>
      <c r="BH24" s="521"/>
      <c r="BI24" s="521"/>
    </row>
    <row r="25" spans="1:61" x14ac:dyDescent="0.25">
      <c r="A25" s="94" t="s">
        <v>0</v>
      </c>
      <c r="B25" s="516"/>
      <c r="C25" s="516"/>
      <c r="D25" s="516"/>
      <c r="E25" s="516"/>
      <c r="F25" s="516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  <c r="AE25" s="521"/>
      <c r="AF25" s="521"/>
      <c r="AG25" s="521"/>
      <c r="AH25" s="521"/>
      <c r="AI25" s="521"/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</row>
    <row r="26" spans="1:61" x14ac:dyDescent="0.25">
      <c r="A26" s="94" t="s">
        <v>0</v>
      </c>
      <c r="B26" s="516"/>
      <c r="C26" s="516"/>
      <c r="D26" s="516"/>
      <c r="E26" s="516"/>
      <c r="F26" s="516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521"/>
      <c r="AQ26" s="521"/>
      <c r="AR26" s="521"/>
      <c r="AS26" s="521"/>
      <c r="AT26" s="521"/>
      <c r="AU26" s="521"/>
      <c r="AV26" s="521"/>
      <c r="AW26" s="521"/>
      <c r="AX26" s="521"/>
      <c r="AY26" s="521"/>
      <c r="AZ26" s="521"/>
      <c r="BA26" s="521"/>
      <c r="BB26" s="521"/>
      <c r="BC26" s="521"/>
      <c r="BD26" s="521"/>
      <c r="BE26" s="521"/>
      <c r="BF26" s="521"/>
      <c r="BG26" s="521"/>
      <c r="BH26" s="521"/>
      <c r="BI26" s="521"/>
    </row>
    <row r="27" spans="1:61" x14ac:dyDescent="0.25">
      <c r="A27" s="94" t="s">
        <v>0</v>
      </c>
      <c r="B27" s="516"/>
      <c r="C27" s="516"/>
      <c r="D27" s="516"/>
      <c r="E27" s="516"/>
      <c r="F27" s="516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521"/>
      <c r="AE27" s="521"/>
      <c r="AF27" s="521"/>
      <c r="AG27" s="521"/>
      <c r="AH27" s="521"/>
      <c r="AI27" s="521"/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</row>
    <row r="28" spans="1:61" x14ac:dyDescent="0.25">
      <c r="A28" s="94" t="s">
        <v>0</v>
      </c>
      <c r="B28" s="516"/>
      <c r="C28" s="516"/>
      <c r="D28" s="516"/>
      <c r="E28" s="516"/>
      <c r="F28" s="516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521"/>
      <c r="AE28" s="521"/>
      <c r="AF28" s="521"/>
      <c r="AG28" s="521"/>
      <c r="AH28" s="521"/>
      <c r="AI28" s="521"/>
      <c r="AJ28" s="521"/>
      <c r="AK28" s="521"/>
      <c r="AL28" s="521"/>
      <c r="AM28" s="521"/>
      <c r="AN28" s="521"/>
      <c r="AO28" s="521"/>
      <c r="AP28" s="521"/>
      <c r="AQ28" s="521"/>
      <c r="AR28" s="521"/>
      <c r="AS28" s="521"/>
      <c r="AT28" s="521"/>
      <c r="AU28" s="521"/>
      <c r="AV28" s="521"/>
      <c r="AW28" s="521"/>
      <c r="AX28" s="521"/>
      <c r="AY28" s="521"/>
      <c r="AZ28" s="521"/>
      <c r="BA28" s="521"/>
      <c r="BB28" s="521"/>
      <c r="BC28" s="521"/>
      <c r="BD28" s="521"/>
      <c r="BE28" s="521"/>
      <c r="BF28" s="521"/>
      <c r="BG28" s="521"/>
      <c r="BH28" s="521"/>
      <c r="BI28" s="521"/>
    </row>
    <row r="29" spans="1:61" ht="15.75" thickBot="1" x14ac:dyDescent="0.3">
      <c r="A29" s="94" t="s">
        <v>0</v>
      </c>
      <c r="B29" s="518"/>
      <c r="C29" s="518"/>
      <c r="D29" s="518"/>
      <c r="E29" s="518"/>
      <c r="F29" s="518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2"/>
    </row>
    <row r="30" spans="1:61" s="250" customFormat="1" ht="15.75" thickBot="1" x14ac:dyDescent="0.3">
      <c r="A30" s="252" t="s">
        <v>256</v>
      </c>
      <c r="B30" s="251">
        <f t="shared" ref="B30:AG30" si="4">B4+B17</f>
        <v>0</v>
      </c>
      <c r="C30" s="251">
        <f t="shared" si="4"/>
        <v>0</v>
      </c>
      <c r="D30" s="251">
        <f t="shared" si="4"/>
        <v>0</v>
      </c>
      <c r="E30" s="251">
        <f t="shared" si="4"/>
        <v>0</v>
      </c>
      <c r="F30" s="251">
        <f t="shared" si="4"/>
        <v>0</v>
      </c>
      <c r="G30" s="251">
        <f t="shared" si="4"/>
        <v>0</v>
      </c>
      <c r="H30" s="251">
        <f t="shared" si="4"/>
        <v>0</v>
      </c>
      <c r="I30" s="251">
        <f t="shared" si="4"/>
        <v>0</v>
      </c>
      <c r="J30" s="251">
        <f t="shared" si="4"/>
        <v>0</v>
      </c>
      <c r="K30" s="251">
        <f t="shared" si="4"/>
        <v>0</v>
      </c>
      <c r="L30" s="251">
        <f t="shared" si="4"/>
        <v>0</v>
      </c>
      <c r="M30" s="251">
        <f t="shared" si="4"/>
        <v>0</v>
      </c>
      <c r="N30" s="251">
        <f t="shared" si="4"/>
        <v>0</v>
      </c>
      <c r="O30" s="251">
        <f t="shared" si="4"/>
        <v>0</v>
      </c>
      <c r="P30" s="251">
        <f t="shared" si="4"/>
        <v>0</v>
      </c>
      <c r="Q30" s="251">
        <f t="shared" si="4"/>
        <v>0</v>
      </c>
      <c r="R30" s="251">
        <f t="shared" si="4"/>
        <v>0</v>
      </c>
      <c r="S30" s="251">
        <f t="shared" si="4"/>
        <v>0</v>
      </c>
      <c r="T30" s="251">
        <f t="shared" si="4"/>
        <v>0</v>
      </c>
      <c r="U30" s="251">
        <f t="shared" si="4"/>
        <v>0</v>
      </c>
      <c r="V30" s="251">
        <f t="shared" si="4"/>
        <v>0</v>
      </c>
      <c r="W30" s="251">
        <f t="shared" si="4"/>
        <v>0</v>
      </c>
      <c r="X30" s="251">
        <f t="shared" si="4"/>
        <v>0</v>
      </c>
      <c r="Y30" s="251">
        <f t="shared" si="4"/>
        <v>0</v>
      </c>
      <c r="Z30" s="251">
        <f t="shared" si="4"/>
        <v>0</v>
      </c>
      <c r="AA30" s="251">
        <f t="shared" si="4"/>
        <v>0</v>
      </c>
      <c r="AB30" s="251">
        <f t="shared" si="4"/>
        <v>0</v>
      </c>
      <c r="AC30" s="251">
        <f t="shared" si="4"/>
        <v>0</v>
      </c>
      <c r="AD30" s="251">
        <f t="shared" si="4"/>
        <v>0</v>
      </c>
      <c r="AE30" s="251">
        <f t="shared" si="4"/>
        <v>0</v>
      </c>
      <c r="AF30" s="251">
        <f t="shared" si="4"/>
        <v>0</v>
      </c>
      <c r="AG30" s="251">
        <f t="shared" si="4"/>
        <v>0</v>
      </c>
      <c r="AH30" s="251">
        <f t="shared" ref="AH30:BI30" si="5">AH4+AH17</f>
        <v>0</v>
      </c>
      <c r="AI30" s="251">
        <f t="shared" si="5"/>
        <v>0</v>
      </c>
      <c r="AJ30" s="251">
        <f t="shared" si="5"/>
        <v>0</v>
      </c>
      <c r="AK30" s="251">
        <f t="shared" si="5"/>
        <v>0</v>
      </c>
      <c r="AL30" s="251">
        <f t="shared" si="5"/>
        <v>0</v>
      </c>
      <c r="AM30" s="251">
        <f t="shared" si="5"/>
        <v>0</v>
      </c>
      <c r="AN30" s="251">
        <f t="shared" si="5"/>
        <v>0</v>
      </c>
      <c r="AO30" s="251">
        <f t="shared" si="5"/>
        <v>0</v>
      </c>
      <c r="AP30" s="251">
        <f t="shared" si="5"/>
        <v>0</v>
      </c>
      <c r="AQ30" s="251">
        <f t="shared" si="5"/>
        <v>0</v>
      </c>
      <c r="AR30" s="251">
        <f t="shared" si="5"/>
        <v>0</v>
      </c>
      <c r="AS30" s="251">
        <f t="shared" si="5"/>
        <v>0</v>
      </c>
      <c r="AT30" s="251">
        <f t="shared" si="5"/>
        <v>0</v>
      </c>
      <c r="AU30" s="251">
        <f t="shared" si="5"/>
        <v>0</v>
      </c>
      <c r="AV30" s="251">
        <f t="shared" si="5"/>
        <v>0</v>
      </c>
      <c r="AW30" s="251">
        <f t="shared" si="5"/>
        <v>0</v>
      </c>
      <c r="AX30" s="251">
        <f t="shared" si="5"/>
        <v>0</v>
      </c>
      <c r="AY30" s="251">
        <f t="shared" si="5"/>
        <v>0</v>
      </c>
      <c r="AZ30" s="251">
        <f t="shared" si="5"/>
        <v>0</v>
      </c>
      <c r="BA30" s="251">
        <f t="shared" si="5"/>
        <v>0</v>
      </c>
      <c r="BB30" s="251">
        <f t="shared" si="5"/>
        <v>0</v>
      </c>
      <c r="BC30" s="251">
        <f t="shared" si="5"/>
        <v>0</v>
      </c>
      <c r="BD30" s="251">
        <f t="shared" si="5"/>
        <v>0</v>
      </c>
      <c r="BE30" s="251">
        <f t="shared" si="5"/>
        <v>0</v>
      </c>
      <c r="BF30" s="251">
        <f t="shared" si="5"/>
        <v>0</v>
      </c>
      <c r="BG30" s="251">
        <f t="shared" si="5"/>
        <v>0</v>
      </c>
      <c r="BH30" s="251">
        <f t="shared" si="5"/>
        <v>0</v>
      </c>
      <c r="BI30" s="251">
        <f t="shared" si="5"/>
        <v>0</v>
      </c>
    </row>
    <row r="31" spans="1:61" x14ac:dyDescent="0.25">
      <c r="A31" s="107"/>
      <c r="B31" s="107"/>
      <c r="C31" s="107"/>
      <c r="D31" s="107"/>
      <c r="E31" s="107"/>
      <c r="F31" s="107"/>
    </row>
  </sheetData>
  <sheetProtection password="F4D7" sheet="1" objects="1" scenarios="1" formatCells="0" formatColumns="0" formatRows="0" insertRows="0"/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1"/>
  <sheetViews>
    <sheetView showGridLines="0" workbookViewId="0">
      <selection activeCell="D14" sqref="D14"/>
    </sheetView>
  </sheetViews>
  <sheetFormatPr baseColWidth="10" defaultColWidth="7.140625" defaultRowHeight="15" x14ac:dyDescent="0.25"/>
  <cols>
    <col min="1" max="1" width="47" style="155" bestFit="1" customWidth="1"/>
    <col min="2" max="2" width="7.140625" style="155"/>
    <col min="3" max="3" width="4.7109375" style="155" customWidth="1"/>
    <col min="4" max="4" width="15.85546875" style="276" customWidth="1"/>
    <col min="5" max="5" width="14.7109375" style="276" customWidth="1"/>
    <col min="6" max="6" width="15.28515625" style="276" customWidth="1"/>
    <col min="7" max="8" width="15.85546875" style="276" customWidth="1"/>
    <col min="9" max="9" width="14.7109375" style="276" customWidth="1"/>
    <col min="10" max="10" width="15.28515625" style="276" customWidth="1"/>
    <col min="11" max="12" width="15.85546875" style="276" customWidth="1"/>
    <col min="13" max="13" width="14.7109375" style="276" customWidth="1"/>
    <col min="14" max="14" width="15.28515625" style="276" customWidth="1"/>
    <col min="15" max="16" width="15.85546875" style="276" customWidth="1"/>
    <col min="17" max="17" width="14.7109375" style="276" customWidth="1"/>
    <col min="18" max="18" width="15.28515625" style="276" customWidth="1"/>
    <col min="19" max="20" width="15.85546875" style="276" customWidth="1"/>
    <col min="21" max="21" width="14.7109375" style="276" customWidth="1"/>
    <col min="22" max="22" width="15.28515625" style="276" customWidth="1"/>
    <col min="23" max="24" width="15.85546875" style="276" customWidth="1"/>
    <col min="25" max="25" width="14.7109375" style="276" customWidth="1"/>
    <col min="26" max="26" width="15.28515625" style="276" customWidth="1"/>
    <col min="27" max="28" width="15.85546875" style="276" customWidth="1"/>
    <col min="29" max="29" width="14.7109375" style="276" customWidth="1"/>
    <col min="30" max="30" width="15.28515625" style="276" customWidth="1"/>
    <col min="31" max="32" width="15.85546875" style="276" customWidth="1"/>
    <col min="33" max="33" width="14.7109375" style="276" customWidth="1"/>
    <col min="34" max="34" width="15.28515625" style="276" customWidth="1"/>
    <col min="35" max="36" width="15.85546875" style="276" customWidth="1"/>
    <col min="37" max="37" width="14.7109375" style="276" customWidth="1"/>
    <col min="38" max="38" width="15.28515625" style="276" customWidth="1"/>
    <col min="39" max="40" width="15.85546875" style="276" customWidth="1"/>
    <col min="41" max="41" width="14.7109375" style="276" customWidth="1"/>
    <col min="42" max="42" width="15.28515625" style="276" customWidth="1"/>
    <col min="43" max="44" width="15.85546875" style="276" customWidth="1"/>
    <col min="45" max="45" width="14.7109375" style="276" customWidth="1"/>
    <col min="46" max="46" width="15.28515625" style="276" customWidth="1"/>
    <col min="47" max="48" width="15.85546875" style="276" customWidth="1"/>
    <col min="49" max="49" width="14.7109375" style="276" customWidth="1"/>
    <col min="50" max="50" width="15.28515625" style="276" customWidth="1"/>
    <col min="51" max="52" width="15.85546875" style="276" customWidth="1"/>
    <col min="53" max="53" width="14.7109375" style="276" customWidth="1"/>
    <col min="54" max="54" width="15.28515625" style="276" customWidth="1"/>
    <col min="55" max="56" width="15.85546875" style="276" customWidth="1"/>
    <col min="57" max="57" width="14.7109375" style="276" customWidth="1"/>
    <col min="58" max="58" width="15.28515625" style="276" customWidth="1"/>
    <col min="59" max="60" width="15.85546875" style="276" customWidth="1"/>
    <col min="61" max="61" width="14.7109375" style="276" customWidth="1"/>
    <col min="62" max="62" width="15.28515625" style="276" customWidth="1"/>
    <col min="63" max="63" width="15.85546875" style="276" customWidth="1"/>
    <col min="64" max="64" width="9.5703125" style="155" customWidth="1"/>
    <col min="65" max="16384" width="7.140625" style="155"/>
  </cols>
  <sheetData>
    <row r="1" spans="1:66" s="82" customFormat="1" ht="20.25" x14ac:dyDescent="0.3">
      <c r="A1" s="746" t="str">
        <f>HISTÓRICOS!$A$2</f>
        <v>XYZ</v>
      </c>
      <c r="B1" s="746"/>
      <c r="C1" s="746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</row>
    <row r="2" spans="1:66" s="82" customFormat="1" ht="14.25" x14ac:dyDescent="0.2">
      <c r="A2" s="747" t="s">
        <v>40</v>
      </c>
      <c r="B2" s="747"/>
      <c r="C2" s="747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</row>
    <row r="3" spans="1:66" s="82" customFormat="1" ht="12.75" x14ac:dyDescent="0.2">
      <c r="A3" s="748" t="s">
        <v>9</v>
      </c>
      <c r="B3" s="748"/>
      <c r="C3" s="74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</row>
    <row r="4" spans="1:66" s="82" customFormat="1" ht="6" customHeight="1" x14ac:dyDescent="0.2">
      <c r="A4" s="300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</row>
    <row r="5" spans="1:66" s="297" customFormat="1" ht="14.25" x14ac:dyDescent="0.2">
      <c r="A5" s="299"/>
      <c r="B5" s="299"/>
      <c r="C5" s="299"/>
      <c r="D5" s="298" t="str">
        <f>'GASTOS ADM. VTAS'!B3</f>
        <v>TRIMESTRE IV-2018</v>
      </c>
      <c r="E5" s="298" t="str">
        <f>'GASTOS ADM. VTAS'!C3</f>
        <v>TRIMESTRE I-2019</v>
      </c>
      <c r="F5" s="298" t="str">
        <f>'GASTOS ADM. VTAS'!D3</f>
        <v>TRIMESTRE II-2019</v>
      </c>
      <c r="G5" s="298" t="str">
        <f>'GASTOS ADM. VTAS'!E3</f>
        <v>TRIMESTRE III-2019</v>
      </c>
      <c r="H5" s="298" t="str">
        <f>'GASTOS ADM. VTAS'!F3</f>
        <v>TRIMESTRE IV-2019</v>
      </c>
      <c r="I5" s="298" t="str">
        <f>'GASTOS ADM. VTAS'!G3</f>
        <v>TRIMESTRE I-2020</v>
      </c>
      <c r="J5" s="298" t="str">
        <f>'GASTOS ADM. VTAS'!H3</f>
        <v>TRIMESTRE II-2020</v>
      </c>
      <c r="K5" s="298" t="str">
        <f>'GASTOS ADM. VTAS'!I3</f>
        <v>TRIMESTRE III-2020</v>
      </c>
      <c r="L5" s="298" t="str">
        <f>'GASTOS ADM. VTAS'!J3</f>
        <v>TRIMESTRE IV-2020</v>
      </c>
      <c r="M5" s="298" t="str">
        <f>'GASTOS ADM. VTAS'!K3</f>
        <v>TRIMESTRE I-2021</v>
      </c>
      <c r="N5" s="298" t="str">
        <f>'GASTOS ADM. VTAS'!L3</f>
        <v>TRIMESTRE II-2021</v>
      </c>
      <c r="O5" s="298" t="str">
        <f>'GASTOS ADM. VTAS'!M3</f>
        <v>TRIMESTRE III-2021</v>
      </c>
      <c r="P5" s="298" t="str">
        <f>'GASTOS ADM. VTAS'!N3</f>
        <v>TRIMESTRE IV-2021</v>
      </c>
      <c r="Q5" s="298" t="str">
        <f>'GASTOS ADM. VTAS'!O3</f>
        <v>TRIMESTRE I-2022</v>
      </c>
      <c r="R5" s="298" t="str">
        <f>'GASTOS ADM. VTAS'!P3</f>
        <v>TRIMESTRE II-2022</v>
      </c>
      <c r="S5" s="298" t="str">
        <f>'GASTOS ADM. VTAS'!Q3</f>
        <v>TRIMESTRE III-2022</v>
      </c>
      <c r="T5" s="298" t="str">
        <f>'GASTOS ADM. VTAS'!R3</f>
        <v>TRIMESTRE IV-2022</v>
      </c>
      <c r="U5" s="298" t="str">
        <f>'GASTOS ADM. VTAS'!S3</f>
        <v>TRIMESTRE I-2023</v>
      </c>
      <c r="V5" s="298" t="str">
        <f>'GASTOS ADM. VTAS'!T3</f>
        <v>TRIMESTRE II-2023</v>
      </c>
      <c r="W5" s="298" t="str">
        <f>'GASTOS ADM. VTAS'!U3</f>
        <v>TRIMESTRE III-2023</v>
      </c>
      <c r="X5" s="298" t="str">
        <f>'GASTOS ADM. VTAS'!V3</f>
        <v>TRIMESTRE IV-2023</v>
      </c>
      <c r="Y5" s="298" t="str">
        <f>'GASTOS ADM. VTAS'!W3</f>
        <v>TRIMESTRE I-2024</v>
      </c>
      <c r="Z5" s="298" t="str">
        <f>'GASTOS ADM. VTAS'!X3</f>
        <v>TRIMESTRE II-2024</v>
      </c>
      <c r="AA5" s="298" t="str">
        <f>'GASTOS ADM. VTAS'!Y3</f>
        <v>TRIMESTRE III-2024</v>
      </c>
      <c r="AB5" s="298" t="str">
        <f>'GASTOS ADM. VTAS'!Z3</f>
        <v>TRIMESTRE IV-2024</v>
      </c>
      <c r="AC5" s="298" t="str">
        <f>'GASTOS ADM. VTAS'!AA3</f>
        <v>TRIMESTRE I-2025</v>
      </c>
      <c r="AD5" s="298" t="str">
        <f>'GASTOS ADM. VTAS'!AB3</f>
        <v>TRIMESTRE II-2025</v>
      </c>
      <c r="AE5" s="298" t="str">
        <f>'GASTOS ADM. VTAS'!AC3</f>
        <v>TRIMESTRE III-2025</v>
      </c>
      <c r="AF5" s="298" t="str">
        <f>'GASTOS ADM. VTAS'!AD3</f>
        <v>TRIMESTRE IV-2025</v>
      </c>
      <c r="AG5" s="298" t="str">
        <f>'GASTOS ADM. VTAS'!AE3</f>
        <v>TRIMESTRE I-2026</v>
      </c>
      <c r="AH5" s="298" t="str">
        <f>'GASTOS ADM. VTAS'!AF3</f>
        <v>TRIMESTRE II-2026</v>
      </c>
      <c r="AI5" s="298" t="str">
        <f>'GASTOS ADM. VTAS'!AG3</f>
        <v>TRIMESTRE III-2026</v>
      </c>
      <c r="AJ5" s="298" t="str">
        <f>'GASTOS ADM. VTAS'!AH3</f>
        <v>TRIMESTRE IV-2026</v>
      </c>
      <c r="AK5" s="298" t="str">
        <f>'GASTOS ADM. VTAS'!AI3</f>
        <v>TRIMESTRE I-2027</v>
      </c>
      <c r="AL5" s="298" t="str">
        <f>'GASTOS ADM. VTAS'!AJ3</f>
        <v>TRIMESTRE II-2027</v>
      </c>
      <c r="AM5" s="298" t="str">
        <f>'GASTOS ADM. VTAS'!AK3</f>
        <v>TRIMESTRE III-2027</v>
      </c>
      <c r="AN5" s="298" t="str">
        <f>'GASTOS ADM. VTAS'!AL3</f>
        <v>TRIMESTRE IV-2027</v>
      </c>
      <c r="AO5" s="298" t="str">
        <f>'GASTOS ADM. VTAS'!AM3</f>
        <v>TRIMESTRE I-2028</v>
      </c>
      <c r="AP5" s="298" t="str">
        <f>'GASTOS ADM. VTAS'!AN3</f>
        <v>TRIMESTRE II-2028</v>
      </c>
      <c r="AQ5" s="298" t="str">
        <f>'GASTOS ADM. VTAS'!AO3</f>
        <v>TRIMESTRE III-2028</v>
      </c>
      <c r="AR5" s="298" t="str">
        <f>'GASTOS ADM. VTAS'!AP3</f>
        <v>TRIMESTRE IV-2028</v>
      </c>
      <c r="AS5" s="298" t="str">
        <f>'GASTOS ADM. VTAS'!AQ3</f>
        <v>TRIMESTRE I-2029</v>
      </c>
      <c r="AT5" s="298" t="str">
        <f>'GASTOS ADM. VTAS'!AR3</f>
        <v>TRIMESTRE II-2029</v>
      </c>
      <c r="AU5" s="298" t="str">
        <f>'GASTOS ADM. VTAS'!AS3</f>
        <v>TRIMESTRE III-2029</v>
      </c>
      <c r="AV5" s="298" t="str">
        <f>'GASTOS ADM. VTAS'!AT3</f>
        <v>TRIMESTRE IV-2029</v>
      </c>
      <c r="AW5" s="298" t="str">
        <f>'GASTOS ADM. VTAS'!AU3</f>
        <v>TRIMESTRE I-2030</v>
      </c>
      <c r="AX5" s="298" t="str">
        <f>'GASTOS ADM. VTAS'!AV3</f>
        <v>TRIMESTRE II-2030</v>
      </c>
      <c r="AY5" s="298" t="str">
        <f>'GASTOS ADM. VTAS'!AW3</f>
        <v>TRIMESTRE III-2030</v>
      </c>
      <c r="AZ5" s="298" t="str">
        <f>'GASTOS ADM. VTAS'!AX3</f>
        <v>TRIMESTRE IV-2030</v>
      </c>
      <c r="BA5" s="298" t="str">
        <f>'GASTOS ADM. VTAS'!AY3</f>
        <v>TRIMESTRE I-2031</v>
      </c>
      <c r="BB5" s="298" t="str">
        <f>'GASTOS ADM. VTAS'!AZ3</f>
        <v>TRIMESTRE II-2031</v>
      </c>
      <c r="BC5" s="298" t="str">
        <f>'GASTOS ADM. VTAS'!BA3</f>
        <v>TRIMESTRE III-2031</v>
      </c>
      <c r="BD5" s="298" t="str">
        <f>'GASTOS ADM. VTAS'!BB3</f>
        <v>TRIMESTRE IV-2031</v>
      </c>
      <c r="BE5" s="298" t="str">
        <f>'GASTOS ADM. VTAS'!BC3</f>
        <v>TRIMESTRE I-2032</v>
      </c>
      <c r="BF5" s="298" t="str">
        <f>'GASTOS ADM. VTAS'!BD3</f>
        <v>TRIMESTRE II-2032</v>
      </c>
      <c r="BG5" s="298" t="str">
        <f>'GASTOS ADM. VTAS'!BE3</f>
        <v>TRIMESTRE III-2032</v>
      </c>
      <c r="BH5" s="298" t="str">
        <f>'GASTOS ADM. VTAS'!BF3</f>
        <v>TRIMESTRE IV-2032</v>
      </c>
      <c r="BI5" s="298" t="str">
        <f>'GASTOS ADM. VTAS'!BG3</f>
        <v>TRIMESTRE I-2033</v>
      </c>
      <c r="BJ5" s="298" t="str">
        <f>'GASTOS ADM. VTAS'!BH3</f>
        <v>TRIMESTRE II-2033</v>
      </c>
      <c r="BK5" s="298" t="str">
        <f>'GASTOS ADM. VTAS'!BI3</f>
        <v>TRIMESTRE III-2033</v>
      </c>
      <c r="BL5" s="345" t="s">
        <v>141</v>
      </c>
      <c r="BM5" s="342"/>
      <c r="BN5" s="342"/>
    </row>
    <row r="6" spans="1:66" s="82" customFormat="1" ht="14.25" x14ac:dyDescent="0.2">
      <c r="A6" s="752" t="s">
        <v>33</v>
      </c>
      <c r="B6" s="752"/>
      <c r="C6" s="752"/>
      <c r="D6" s="561">
        <f>'PRECIOS Y VENTAS PROYECTADOS'!B59</f>
        <v>0</v>
      </c>
      <c r="E6" s="562">
        <f>'PRECIOS Y VENTAS PROYECTADOS'!C59</f>
        <v>0</v>
      </c>
      <c r="F6" s="562">
        <f>'PRECIOS Y VENTAS PROYECTADOS'!D59</f>
        <v>0</v>
      </c>
      <c r="G6" s="562">
        <f>'PRECIOS Y VENTAS PROYECTADOS'!E59</f>
        <v>0</v>
      </c>
      <c r="H6" s="562">
        <f>'PRECIOS Y VENTAS PROYECTADOS'!F59</f>
        <v>0</v>
      </c>
      <c r="I6" s="562">
        <f>'PRECIOS Y VENTAS PROYECTADOS'!G59</f>
        <v>0</v>
      </c>
      <c r="J6" s="562">
        <f>'PRECIOS Y VENTAS PROYECTADOS'!H59</f>
        <v>0</v>
      </c>
      <c r="K6" s="562">
        <f>'PRECIOS Y VENTAS PROYECTADOS'!I59</f>
        <v>0</v>
      </c>
      <c r="L6" s="562">
        <f>'PRECIOS Y VENTAS PROYECTADOS'!J59</f>
        <v>0</v>
      </c>
      <c r="M6" s="562">
        <f>'PRECIOS Y VENTAS PROYECTADOS'!K59</f>
        <v>0</v>
      </c>
      <c r="N6" s="562">
        <f>'PRECIOS Y VENTAS PROYECTADOS'!L59</f>
        <v>0</v>
      </c>
      <c r="O6" s="562">
        <f>'PRECIOS Y VENTAS PROYECTADOS'!M59</f>
        <v>0</v>
      </c>
      <c r="P6" s="562">
        <f>'PRECIOS Y VENTAS PROYECTADOS'!N59</f>
        <v>0</v>
      </c>
      <c r="Q6" s="562">
        <f>'PRECIOS Y VENTAS PROYECTADOS'!O59</f>
        <v>0</v>
      </c>
      <c r="R6" s="562">
        <f>'PRECIOS Y VENTAS PROYECTADOS'!P59</f>
        <v>0</v>
      </c>
      <c r="S6" s="562">
        <f>'PRECIOS Y VENTAS PROYECTADOS'!Q59</f>
        <v>0</v>
      </c>
      <c r="T6" s="562">
        <f>'PRECIOS Y VENTAS PROYECTADOS'!R59</f>
        <v>0</v>
      </c>
      <c r="U6" s="562">
        <f>'PRECIOS Y VENTAS PROYECTADOS'!S59</f>
        <v>0</v>
      </c>
      <c r="V6" s="562">
        <f>'PRECIOS Y VENTAS PROYECTADOS'!T59</f>
        <v>0</v>
      </c>
      <c r="W6" s="562">
        <f>'PRECIOS Y VENTAS PROYECTADOS'!U59</f>
        <v>0</v>
      </c>
      <c r="X6" s="562">
        <f>'PRECIOS Y VENTAS PROYECTADOS'!V59</f>
        <v>0</v>
      </c>
      <c r="Y6" s="562">
        <f>'PRECIOS Y VENTAS PROYECTADOS'!W59</f>
        <v>0</v>
      </c>
      <c r="Z6" s="562">
        <f>'PRECIOS Y VENTAS PROYECTADOS'!X59</f>
        <v>0</v>
      </c>
      <c r="AA6" s="562">
        <f>'PRECIOS Y VENTAS PROYECTADOS'!Y59</f>
        <v>0</v>
      </c>
      <c r="AB6" s="562">
        <f>'PRECIOS Y VENTAS PROYECTADOS'!Z59</f>
        <v>0</v>
      </c>
      <c r="AC6" s="562">
        <f>'PRECIOS Y VENTAS PROYECTADOS'!AA59</f>
        <v>0</v>
      </c>
      <c r="AD6" s="562">
        <f>'PRECIOS Y VENTAS PROYECTADOS'!AB59</f>
        <v>0</v>
      </c>
      <c r="AE6" s="562">
        <f>'PRECIOS Y VENTAS PROYECTADOS'!AC59</f>
        <v>0</v>
      </c>
      <c r="AF6" s="562">
        <f>'PRECIOS Y VENTAS PROYECTADOS'!AD59</f>
        <v>0</v>
      </c>
      <c r="AG6" s="562">
        <f>'PRECIOS Y VENTAS PROYECTADOS'!AE59</f>
        <v>0</v>
      </c>
      <c r="AH6" s="562">
        <f>'PRECIOS Y VENTAS PROYECTADOS'!AF59</f>
        <v>0</v>
      </c>
      <c r="AI6" s="562">
        <f>'PRECIOS Y VENTAS PROYECTADOS'!AG59</f>
        <v>0</v>
      </c>
      <c r="AJ6" s="562">
        <f>'PRECIOS Y VENTAS PROYECTADOS'!AH59</f>
        <v>0</v>
      </c>
      <c r="AK6" s="562">
        <f>'PRECIOS Y VENTAS PROYECTADOS'!AI59</f>
        <v>0</v>
      </c>
      <c r="AL6" s="562">
        <f>'PRECIOS Y VENTAS PROYECTADOS'!AJ59</f>
        <v>0</v>
      </c>
      <c r="AM6" s="562">
        <f>'PRECIOS Y VENTAS PROYECTADOS'!AK59</f>
        <v>0</v>
      </c>
      <c r="AN6" s="562">
        <f>'PRECIOS Y VENTAS PROYECTADOS'!AL59</f>
        <v>0</v>
      </c>
      <c r="AO6" s="562">
        <f>'PRECIOS Y VENTAS PROYECTADOS'!AM59</f>
        <v>0</v>
      </c>
      <c r="AP6" s="562">
        <f>'PRECIOS Y VENTAS PROYECTADOS'!AN59</f>
        <v>0</v>
      </c>
      <c r="AQ6" s="562">
        <f>'PRECIOS Y VENTAS PROYECTADOS'!AO59</f>
        <v>0</v>
      </c>
      <c r="AR6" s="562">
        <f>'PRECIOS Y VENTAS PROYECTADOS'!AP59</f>
        <v>0</v>
      </c>
      <c r="AS6" s="562">
        <f>'PRECIOS Y VENTAS PROYECTADOS'!AQ59</f>
        <v>0</v>
      </c>
      <c r="AT6" s="562">
        <f>'PRECIOS Y VENTAS PROYECTADOS'!AR59</f>
        <v>0</v>
      </c>
      <c r="AU6" s="562">
        <f>'PRECIOS Y VENTAS PROYECTADOS'!AS59</f>
        <v>0</v>
      </c>
      <c r="AV6" s="562">
        <f>'PRECIOS Y VENTAS PROYECTADOS'!AT59</f>
        <v>0</v>
      </c>
      <c r="AW6" s="562">
        <f>'PRECIOS Y VENTAS PROYECTADOS'!AU59</f>
        <v>0</v>
      </c>
      <c r="AX6" s="562">
        <f>'PRECIOS Y VENTAS PROYECTADOS'!AV59</f>
        <v>0</v>
      </c>
      <c r="AY6" s="562">
        <f>'PRECIOS Y VENTAS PROYECTADOS'!AW59</f>
        <v>0</v>
      </c>
      <c r="AZ6" s="562">
        <f>'PRECIOS Y VENTAS PROYECTADOS'!AX59</f>
        <v>0</v>
      </c>
      <c r="BA6" s="562">
        <f>'PRECIOS Y VENTAS PROYECTADOS'!AY59</f>
        <v>0</v>
      </c>
      <c r="BB6" s="562">
        <f>'PRECIOS Y VENTAS PROYECTADOS'!AZ59</f>
        <v>0</v>
      </c>
      <c r="BC6" s="562">
        <f>'PRECIOS Y VENTAS PROYECTADOS'!BA59</f>
        <v>0</v>
      </c>
      <c r="BD6" s="562">
        <f>'PRECIOS Y VENTAS PROYECTADOS'!BB59</f>
        <v>0</v>
      </c>
      <c r="BE6" s="562">
        <f>'PRECIOS Y VENTAS PROYECTADOS'!BC59</f>
        <v>0</v>
      </c>
      <c r="BF6" s="562">
        <f>'PRECIOS Y VENTAS PROYECTADOS'!BD59</f>
        <v>0</v>
      </c>
      <c r="BG6" s="562">
        <f>'PRECIOS Y VENTAS PROYECTADOS'!BE59</f>
        <v>0</v>
      </c>
      <c r="BH6" s="562">
        <f>'PRECIOS Y VENTAS PROYECTADOS'!BF59</f>
        <v>0</v>
      </c>
      <c r="BI6" s="562">
        <f>'PRECIOS Y VENTAS PROYECTADOS'!BG59</f>
        <v>0</v>
      </c>
      <c r="BJ6" s="562">
        <f>'PRECIOS Y VENTAS PROYECTADOS'!BH59</f>
        <v>0</v>
      </c>
      <c r="BK6" s="562">
        <f>'PRECIOS Y VENTAS PROYECTADOS'!BI59</f>
        <v>0</v>
      </c>
      <c r="BL6" s="343">
        <f>SUM(D6:BK6)</f>
        <v>0</v>
      </c>
    </row>
    <row r="7" spans="1:66" s="82" customFormat="1" ht="12.75" x14ac:dyDescent="0.2">
      <c r="A7" s="753" t="s">
        <v>119</v>
      </c>
      <c r="B7" s="753"/>
      <c r="C7" s="753"/>
      <c r="D7" s="336"/>
      <c r="E7" s="337"/>
      <c r="F7" s="337"/>
      <c r="G7" s="337"/>
      <c r="H7" s="337"/>
      <c r="I7" s="338"/>
      <c r="J7" s="339"/>
      <c r="K7" s="339"/>
      <c r="L7" s="339"/>
      <c r="M7" s="339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4">
        <f>SUM(D7:BK7)</f>
        <v>0</v>
      </c>
    </row>
    <row r="8" spans="1:66" s="82" customFormat="1" ht="6" customHeight="1" x14ac:dyDescent="0.2">
      <c r="A8" s="296"/>
      <c r="B8" s="295"/>
      <c r="C8" s="295"/>
      <c r="D8" s="294"/>
      <c r="E8" s="294"/>
      <c r="F8" s="294"/>
      <c r="G8" s="294"/>
      <c r="H8" s="294"/>
      <c r="I8" s="293"/>
      <c r="J8" s="292"/>
      <c r="K8" s="292"/>
      <c r="L8" s="292"/>
      <c r="M8" s="292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</row>
    <row r="9" spans="1:66" s="82" customFormat="1" ht="14.25" x14ac:dyDescent="0.2">
      <c r="A9" s="754" t="s">
        <v>118</v>
      </c>
      <c r="B9" s="754"/>
      <c r="C9" s="754"/>
      <c r="D9" s="351">
        <f>D6-D7</f>
        <v>0</v>
      </c>
      <c r="E9" s="355">
        <f t="shared" ref="E9:AI9" si="0">E6-E7</f>
        <v>0</v>
      </c>
      <c r="F9" s="355">
        <f t="shared" si="0"/>
        <v>0</v>
      </c>
      <c r="G9" s="355">
        <f t="shared" si="0"/>
        <v>0</v>
      </c>
      <c r="H9" s="355">
        <f t="shared" si="0"/>
        <v>0</v>
      </c>
      <c r="I9" s="355">
        <f t="shared" si="0"/>
        <v>0</v>
      </c>
      <c r="J9" s="355">
        <f t="shared" si="0"/>
        <v>0</v>
      </c>
      <c r="K9" s="355">
        <f t="shared" si="0"/>
        <v>0</v>
      </c>
      <c r="L9" s="355">
        <f t="shared" si="0"/>
        <v>0</v>
      </c>
      <c r="M9" s="355">
        <f t="shared" si="0"/>
        <v>0</v>
      </c>
      <c r="N9" s="355">
        <f t="shared" si="0"/>
        <v>0</v>
      </c>
      <c r="O9" s="355">
        <f t="shared" si="0"/>
        <v>0</v>
      </c>
      <c r="P9" s="355">
        <f t="shared" si="0"/>
        <v>0</v>
      </c>
      <c r="Q9" s="355">
        <f t="shared" si="0"/>
        <v>0</v>
      </c>
      <c r="R9" s="355">
        <f t="shared" si="0"/>
        <v>0</v>
      </c>
      <c r="S9" s="355">
        <f t="shared" si="0"/>
        <v>0</v>
      </c>
      <c r="T9" s="355">
        <f t="shared" si="0"/>
        <v>0</v>
      </c>
      <c r="U9" s="355">
        <f t="shared" si="0"/>
        <v>0</v>
      </c>
      <c r="V9" s="355">
        <f t="shared" si="0"/>
        <v>0</v>
      </c>
      <c r="W9" s="355">
        <f t="shared" si="0"/>
        <v>0</v>
      </c>
      <c r="X9" s="355">
        <f t="shared" si="0"/>
        <v>0</v>
      </c>
      <c r="Y9" s="355">
        <f t="shared" si="0"/>
        <v>0</v>
      </c>
      <c r="Z9" s="355">
        <f t="shared" si="0"/>
        <v>0</v>
      </c>
      <c r="AA9" s="355">
        <f t="shared" si="0"/>
        <v>0</v>
      </c>
      <c r="AB9" s="355">
        <f t="shared" si="0"/>
        <v>0</v>
      </c>
      <c r="AC9" s="355">
        <f t="shared" si="0"/>
        <v>0</v>
      </c>
      <c r="AD9" s="355">
        <f t="shared" si="0"/>
        <v>0</v>
      </c>
      <c r="AE9" s="355">
        <f t="shared" si="0"/>
        <v>0</v>
      </c>
      <c r="AF9" s="355">
        <f t="shared" si="0"/>
        <v>0</v>
      </c>
      <c r="AG9" s="355">
        <f t="shared" si="0"/>
        <v>0</v>
      </c>
      <c r="AH9" s="355">
        <f t="shared" si="0"/>
        <v>0</v>
      </c>
      <c r="AI9" s="355">
        <f t="shared" si="0"/>
        <v>0</v>
      </c>
      <c r="AJ9" s="355">
        <f t="shared" ref="AJ9:BK9" si="1">AJ6-AJ7</f>
        <v>0</v>
      </c>
      <c r="AK9" s="355">
        <f t="shared" si="1"/>
        <v>0</v>
      </c>
      <c r="AL9" s="355">
        <f t="shared" si="1"/>
        <v>0</v>
      </c>
      <c r="AM9" s="355">
        <f t="shared" si="1"/>
        <v>0</v>
      </c>
      <c r="AN9" s="355">
        <f t="shared" si="1"/>
        <v>0</v>
      </c>
      <c r="AO9" s="355">
        <f t="shared" si="1"/>
        <v>0</v>
      </c>
      <c r="AP9" s="355">
        <f t="shared" si="1"/>
        <v>0</v>
      </c>
      <c r="AQ9" s="355">
        <f t="shared" si="1"/>
        <v>0</v>
      </c>
      <c r="AR9" s="355">
        <f t="shared" si="1"/>
        <v>0</v>
      </c>
      <c r="AS9" s="355">
        <f t="shared" si="1"/>
        <v>0</v>
      </c>
      <c r="AT9" s="355">
        <f t="shared" si="1"/>
        <v>0</v>
      </c>
      <c r="AU9" s="355">
        <f t="shared" si="1"/>
        <v>0</v>
      </c>
      <c r="AV9" s="355">
        <f t="shared" si="1"/>
        <v>0</v>
      </c>
      <c r="AW9" s="355">
        <f t="shared" si="1"/>
        <v>0</v>
      </c>
      <c r="AX9" s="355">
        <f t="shared" si="1"/>
        <v>0</v>
      </c>
      <c r="AY9" s="355">
        <f t="shared" si="1"/>
        <v>0</v>
      </c>
      <c r="AZ9" s="355">
        <f t="shared" si="1"/>
        <v>0</v>
      </c>
      <c r="BA9" s="355">
        <f t="shared" si="1"/>
        <v>0</v>
      </c>
      <c r="BB9" s="355">
        <f t="shared" si="1"/>
        <v>0</v>
      </c>
      <c r="BC9" s="355">
        <f t="shared" si="1"/>
        <v>0</v>
      </c>
      <c r="BD9" s="355">
        <f t="shared" si="1"/>
        <v>0</v>
      </c>
      <c r="BE9" s="355">
        <f t="shared" si="1"/>
        <v>0</v>
      </c>
      <c r="BF9" s="355">
        <f t="shared" si="1"/>
        <v>0</v>
      </c>
      <c r="BG9" s="355">
        <f t="shared" si="1"/>
        <v>0</v>
      </c>
      <c r="BH9" s="355">
        <f t="shared" si="1"/>
        <v>0</v>
      </c>
      <c r="BI9" s="355">
        <f t="shared" si="1"/>
        <v>0</v>
      </c>
      <c r="BJ9" s="355">
        <f t="shared" si="1"/>
        <v>0</v>
      </c>
      <c r="BK9" s="355">
        <f t="shared" si="1"/>
        <v>0</v>
      </c>
      <c r="BL9" s="357">
        <f t="shared" ref="BL9:BL18" si="2">SUM(D9:BK9)</f>
        <v>0</v>
      </c>
    </row>
    <row r="10" spans="1:66" s="82" customFormat="1" ht="12.75" x14ac:dyDescent="0.2">
      <c r="A10" s="740" t="s">
        <v>271</v>
      </c>
      <c r="B10" s="741"/>
      <c r="C10" s="742"/>
      <c r="D10" s="277">
        <f>SUM('GASTOS ADM. VTAS'!B5:B6)</f>
        <v>0</v>
      </c>
      <c r="E10" s="277">
        <f>SUM('GASTOS ADM. VTAS'!C5:C6)</f>
        <v>0</v>
      </c>
      <c r="F10" s="277">
        <f>SUM('GASTOS ADM. VTAS'!D5:D6)</f>
        <v>0</v>
      </c>
      <c r="G10" s="277">
        <f>SUM('GASTOS ADM. VTAS'!E5:E6)</f>
        <v>0</v>
      </c>
      <c r="H10" s="277">
        <f>SUM('GASTOS ADM. VTAS'!F5:F6)</f>
        <v>0</v>
      </c>
      <c r="I10" s="277">
        <f>SUM('GASTOS ADM. VTAS'!G5:G6)</f>
        <v>0</v>
      </c>
      <c r="J10" s="277">
        <f>SUM('GASTOS ADM. VTAS'!H5:H6)</f>
        <v>0</v>
      </c>
      <c r="K10" s="277">
        <f>SUM('GASTOS ADM. VTAS'!I5:I6)</f>
        <v>0</v>
      </c>
      <c r="L10" s="277">
        <f>SUM('GASTOS ADM. VTAS'!J5:J6)</f>
        <v>0</v>
      </c>
      <c r="M10" s="277">
        <f>SUM('GASTOS ADM. VTAS'!K5:K6)</f>
        <v>0</v>
      </c>
      <c r="N10" s="277">
        <f>SUM('GASTOS ADM. VTAS'!L5:L6)</f>
        <v>0</v>
      </c>
      <c r="O10" s="277">
        <f>SUM('GASTOS ADM. VTAS'!M5:M6)</f>
        <v>0</v>
      </c>
      <c r="P10" s="277">
        <f>SUM('GASTOS ADM. VTAS'!N5:N6)</f>
        <v>0</v>
      </c>
      <c r="Q10" s="277">
        <f>SUM('GASTOS ADM. VTAS'!O5:O6)</f>
        <v>0</v>
      </c>
      <c r="R10" s="277">
        <f>SUM('GASTOS ADM. VTAS'!P5:P6)</f>
        <v>0</v>
      </c>
      <c r="S10" s="277">
        <f>SUM('GASTOS ADM. VTAS'!Q5:Q6)</f>
        <v>0</v>
      </c>
      <c r="T10" s="277">
        <f>SUM('GASTOS ADM. VTAS'!R5:R6)</f>
        <v>0</v>
      </c>
      <c r="U10" s="277">
        <f>SUM('GASTOS ADM. VTAS'!S5:S6)</f>
        <v>0</v>
      </c>
      <c r="V10" s="277">
        <f>SUM('GASTOS ADM. VTAS'!T5:T6)</f>
        <v>0</v>
      </c>
      <c r="W10" s="277">
        <f>SUM('GASTOS ADM. VTAS'!U5:U6)</f>
        <v>0</v>
      </c>
      <c r="X10" s="277">
        <f>SUM('GASTOS ADM. VTAS'!V5:V6)</f>
        <v>0</v>
      </c>
      <c r="Y10" s="277">
        <f>SUM('GASTOS ADM. VTAS'!W5:W6)</f>
        <v>0</v>
      </c>
      <c r="Z10" s="277">
        <f>SUM('GASTOS ADM. VTAS'!X5:X6)</f>
        <v>0</v>
      </c>
      <c r="AA10" s="277">
        <f>SUM('GASTOS ADM. VTAS'!Y5:Y6)</f>
        <v>0</v>
      </c>
      <c r="AB10" s="277">
        <f>SUM('GASTOS ADM. VTAS'!Z5:Z6)</f>
        <v>0</v>
      </c>
      <c r="AC10" s="277">
        <f>SUM('GASTOS ADM. VTAS'!AA5:AA6)</f>
        <v>0</v>
      </c>
      <c r="AD10" s="277">
        <f>SUM('GASTOS ADM. VTAS'!AB5:AB6)</f>
        <v>0</v>
      </c>
      <c r="AE10" s="277">
        <f>SUM('GASTOS ADM. VTAS'!AC5:AC6)</f>
        <v>0</v>
      </c>
      <c r="AF10" s="277">
        <f>SUM('GASTOS ADM. VTAS'!AD5:AD6)</f>
        <v>0</v>
      </c>
      <c r="AG10" s="277">
        <f>SUM('GASTOS ADM. VTAS'!AE5:AE6)</f>
        <v>0</v>
      </c>
      <c r="AH10" s="277">
        <f>SUM('GASTOS ADM. VTAS'!AF5:AF6)</f>
        <v>0</v>
      </c>
      <c r="AI10" s="277">
        <f>SUM('GASTOS ADM. VTAS'!AG5:AG6)</f>
        <v>0</v>
      </c>
      <c r="AJ10" s="277">
        <f>SUM('GASTOS ADM. VTAS'!AH5:AH6)</f>
        <v>0</v>
      </c>
      <c r="AK10" s="277">
        <f>SUM('GASTOS ADM. VTAS'!AI5:AI6)</f>
        <v>0</v>
      </c>
      <c r="AL10" s="277">
        <f>SUM('GASTOS ADM. VTAS'!AJ5:AJ6)</f>
        <v>0</v>
      </c>
      <c r="AM10" s="277">
        <f>SUM('GASTOS ADM. VTAS'!AK5:AK6)</f>
        <v>0</v>
      </c>
      <c r="AN10" s="277">
        <f>SUM('GASTOS ADM. VTAS'!AL5:AL6)</f>
        <v>0</v>
      </c>
      <c r="AO10" s="277">
        <f>SUM('GASTOS ADM. VTAS'!AM5:AM6)</f>
        <v>0</v>
      </c>
      <c r="AP10" s="277">
        <f>SUM('GASTOS ADM. VTAS'!AN5:AN6)</f>
        <v>0</v>
      </c>
      <c r="AQ10" s="277">
        <f>SUM('GASTOS ADM. VTAS'!AO5:AO6)</f>
        <v>0</v>
      </c>
      <c r="AR10" s="277">
        <f>SUM('GASTOS ADM. VTAS'!AP5:AP6)</f>
        <v>0</v>
      </c>
      <c r="AS10" s="277">
        <f>SUM('GASTOS ADM. VTAS'!AQ5:AQ6)</f>
        <v>0</v>
      </c>
      <c r="AT10" s="277">
        <f>SUM('GASTOS ADM. VTAS'!AR5:AR6)</f>
        <v>0</v>
      </c>
      <c r="AU10" s="277">
        <f>SUM('GASTOS ADM. VTAS'!AS5:AS6)</f>
        <v>0</v>
      </c>
      <c r="AV10" s="277">
        <f>SUM('GASTOS ADM. VTAS'!AT5:AT6)</f>
        <v>0</v>
      </c>
      <c r="AW10" s="277">
        <f>SUM('GASTOS ADM. VTAS'!AU5:AU6)</f>
        <v>0</v>
      </c>
      <c r="AX10" s="277">
        <f>SUM('GASTOS ADM. VTAS'!AV5:AV6)</f>
        <v>0</v>
      </c>
      <c r="AY10" s="277">
        <f>SUM('GASTOS ADM. VTAS'!AW5:AW6)</f>
        <v>0</v>
      </c>
      <c r="AZ10" s="277">
        <f>SUM('GASTOS ADM. VTAS'!AX5:AX6)</f>
        <v>0</v>
      </c>
      <c r="BA10" s="277">
        <f>SUM('GASTOS ADM. VTAS'!AY5:AY6)</f>
        <v>0</v>
      </c>
      <c r="BB10" s="277">
        <f>SUM('GASTOS ADM. VTAS'!AZ5:AZ6)</f>
        <v>0</v>
      </c>
      <c r="BC10" s="277">
        <f>SUM('GASTOS ADM. VTAS'!BA5:BA6)</f>
        <v>0</v>
      </c>
      <c r="BD10" s="277">
        <f>SUM('GASTOS ADM. VTAS'!BB5:BB6)</f>
        <v>0</v>
      </c>
      <c r="BE10" s="277">
        <f>SUM('GASTOS ADM. VTAS'!BC5:BC6)</f>
        <v>0</v>
      </c>
      <c r="BF10" s="277">
        <f>SUM('GASTOS ADM. VTAS'!BD5:BD6)</f>
        <v>0</v>
      </c>
      <c r="BG10" s="277">
        <f>SUM('GASTOS ADM. VTAS'!BE5:BE6)</f>
        <v>0</v>
      </c>
      <c r="BH10" s="277">
        <f>SUM('GASTOS ADM. VTAS'!BF5:BF6)</f>
        <v>0</v>
      </c>
      <c r="BI10" s="277">
        <f>SUM('GASTOS ADM. VTAS'!BG5:BG6)</f>
        <v>0</v>
      </c>
      <c r="BJ10" s="277">
        <f>SUM('GASTOS ADM. VTAS'!BH5:BH6)</f>
        <v>0</v>
      </c>
      <c r="BK10" s="277">
        <f>SUM('GASTOS ADM. VTAS'!BI5:BI6)</f>
        <v>0</v>
      </c>
      <c r="BL10" s="343">
        <f t="shared" si="2"/>
        <v>0</v>
      </c>
    </row>
    <row r="11" spans="1:66" s="82" customFormat="1" ht="12.75" x14ac:dyDescent="0.2">
      <c r="A11" s="743" t="s">
        <v>270</v>
      </c>
      <c r="B11" s="744"/>
      <c r="C11" s="745"/>
      <c r="D11" s="277">
        <f>SUM('GASTOS ADM. VTAS'!B7:B16)</f>
        <v>0</v>
      </c>
      <c r="E11" s="277">
        <f>SUM('GASTOS ADM. VTAS'!C7:C16)</f>
        <v>0</v>
      </c>
      <c r="F11" s="277">
        <f>SUM('GASTOS ADM. VTAS'!D7:D16)</f>
        <v>0</v>
      </c>
      <c r="G11" s="277">
        <f>SUM('GASTOS ADM. VTAS'!E7:E16)</f>
        <v>0</v>
      </c>
      <c r="H11" s="277">
        <f>SUM('GASTOS ADM. VTAS'!F7:F16)</f>
        <v>0</v>
      </c>
      <c r="I11" s="277">
        <f>SUM('GASTOS ADM. VTAS'!G7:G16)</f>
        <v>0</v>
      </c>
      <c r="J11" s="277">
        <f>SUM('GASTOS ADM. VTAS'!H7:H16)</f>
        <v>0</v>
      </c>
      <c r="K11" s="277">
        <f>SUM('GASTOS ADM. VTAS'!I7:I16)</f>
        <v>0</v>
      </c>
      <c r="L11" s="277">
        <f>SUM('GASTOS ADM. VTAS'!J7:J16)</f>
        <v>0</v>
      </c>
      <c r="M11" s="277">
        <f>SUM('GASTOS ADM. VTAS'!K7:K16)</f>
        <v>0</v>
      </c>
      <c r="N11" s="277">
        <f>SUM('GASTOS ADM. VTAS'!L7:L16)</f>
        <v>0</v>
      </c>
      <c r="O11" s="277">
        <f>SUM('GASTOS ADM. VTAS'!M7:M16)</f>
        <v>0</v>
      </c>
      <c r="P11" s="277">
        <f>SUM('GASTOS ADM. VTAS'!N7:N16)</f>
        <v>0</v>
      </c>
      <c r="Q11" s="277">
        <f>SUM('GASTOS ADM. VTAS'!O7:O16)</f>
        <v>0</v>
      </c>
      <c r="R11" s="277">
        <f>SUM('GASTOS ADM. VTAS'!P7:P16)</f>
        <v>0</v>
      </c>
      <c r="S11" s="277">
        <f>SUM('GASTOS ADM. VTAS'!Q7:Q16)</f>
        <v>0</v>
      </c>
      <c r="T11" s="277">
        <f>SUM('GASTOS ADM. VTAS'!R7:R16)</f>
        <v>0</v>
      </c>
      <c r="U11" s="277">
        <f>SUM('GASTOS ADM. VTAS'!S7:S16)</f>
        <v>0</v>
      </c>
      <c r="V11" s="277">
        <f>SUM('GASTOS ADM. VTAS'!T7:T16)</f>
        <v>0</v>
      </c>
      <c r="W11" s="277">
        <f>SUM('GASTOS ADM. VTAS'!U7:U16)</f>
        <v>0</v>
      </c>
      <c r="X11" s="277">
        <f>SUM('GASTOS ADM. VTAS'!V7:V16)</f>
        <v>0</v>
      </c>
      <c r="Y11" s="277">
        <f>SUM('GASTOS ADM. VTAS'!W7:W16)</f>
        <v>0</v>
      </c>
      <c r="Z11" s="277">
        <f>SUM('GASTOS ADM. VTAS'!X7:X16)</f>
        <v>0</v>
      </c>
      <c r="AA11" s="277">
        <f>SUM('GASTOS ADM. VTAS'!Y7:Y16)</f>
        <v>0</v>
      </c>
      <c r="AB11" s="277">
        <f>SUM('GASTOS ADM. VTAS'!Z7:Z16)</f>
        <v>0</v>
      </c>
      <c r="AC11" s="277">
        <f>SUM('GASTOS ADM. VTAS'!AA7:AA16)</f>
        <v>0</v>
      </c>
      <c r="AD11" s="277">
        <f>SUM('GASTOS ADM. VTAS'!AB7:AB16)</f>
        <v>0</v>
      </c>
      <c r="AE11" s="277">
        <f>SUM('GASTOS ADM. VTAS'!AC7:AC16)</f>
        <v>0</v>
      </c>
      <c r="AF11" s="277">
        <f>SUM('GASTOS ADM. VTAS'!AD7:AD16)</f>
        <v>0</v>
      </c>
      <c r="AG11" s="277">
        <f>SUM('GASTOS ADM. VTAS'!AE7:AE16)</f>
        <v>0</v>
      </c>
      <c r="AH11" s="277">
        <f>SUM('GASTOS ADM. VTAS'!AF7:AF16)</f>
        <v>0</v>
      </c>
      <c r="AI11" s="277">
        <f>SUM('GASTOS ADM. VTAS'!AG7:AG16)</f>
        <v>0</v>
      </c>
      <c r="AJ11" s="277">
        <f>SUM('GASTOS ADM. VTAS'!AH7:AH16)</f>
        <v>0</v>
      </c>
      <c r="AK11" s="277">
        <f>SUM('GASTOS ADM. VTAS'!AI7:AI16)</f>
        <v>0</v>
      </c>
      <c r="AL11" s="277">
        <f>SUM('GASTOS ADM. VTAS'!AJ7:AJ16)</f>
        <v>0</v>
      </c>
      <c r="AM11" s="277">
        <f>SUM('GASTOS ADM. VTAS'!AK7:AK16)</f>
        <v>0</v>
      </c>
      <c r="AN11" s="277">
        <f>SUM('GASTOS ADM. VTAS'!AL7:AL16)</f>
        <v>0</v>
      </c>
      <c r="AO11" s="277">
        <f>SUM('GASTOS ADM. VTAS'!AM7:AM16)</f>
        <v>0</v>
      </c>
      <c r="AP11" s="277">
        <f>SUM('GASTOS ADM. VTAS'!AN7:AN16)</f>
        <v>0</v>
      </c>
      <c r="AQ11" s="277">
        <f>SUM('GASTOS ADM. VTAS'!AO7:AO16)</f>
        <v>0</v>
      </c>
      <c r="AR11" s="277">
        <f>SUM('GASTOS ADM. VTAS'!AP7:AP16)</f>
        <v>0</v>
      </c>
      <c r="AS11" s="277">
        <f>SUM('GASTOS ADM. VTAS'!AQ7:AQ16)</f>
        <v>0</v>
      </c>
      <c r="AT11" s="277">
        <f>SUM('GASTOS ADM. VTAS'!AR7:AR16)</f>
        <v>0</v>
      </c>
      <c r="AU11" s="277">
        <f>SUM('GASTOS ADM. VTAS'!AS7:AS16)</f>
        <v>0</v>
      </c>
      <c r="AV11" s="277">
        <f>SUM('GASTOS ADM. VTAS'!AT7:AT16)</f>
        <v>0</v>
      </c>
      <c r="AW11" s="277">
        <f>SUM('GASTOS ADM. VTAS'!AU7:AU16)</f>
        <v>0</v>
      </c>
      <c r="AX11" s="277">
        <f>SUM('GASTOS ADM. VTAS'!AV7:AV16)</f>
        <v>0</v>
      </c>
      <c r="AY11" s="277">
        <f>SUM('GASTOS ADM. VTAS'!AW7:AW16)</f>
        <v>0</v>
      </c>
      <c r="AZ11" s="277">
        <f>SUM('GASTOS ADM. VTAS'!AX7:AX16)</f>
        <v>0</v>
      </c>
      <c r="BA11" s="277">
        <f>SUM('GASTOS ADM. VTAS'!AY7:AY16)</f>
        <v>0</v>
      </c>
      <c r="BB11" s="277">
        <f>SUM('GASTOS ADM. VTAS'!AZ7:AZ16)</f>
        <v>0</v>
      </c>
      <c r="BC11" s="277">
        <f>SUM('GASTOS ADM. VTAS'!BA7:BA16)</f>
        <v>0</v>
      </c>
      <c r="BD11" s="277">
        <f>SUM('GASTOS ADM. VTAS'!BB7:BB16)</f>
        <v>0</v>
      </c>
      <c r="BE11" s="277">
        <f>SUM('GASTOS ADM. VTAS'!BC7:BC16)</f>
        <v>0</v>
      </c>
      <c r="BF11" s="277">
        <f>SUM('GASTOS ADM. VTAS'!BD7:BD16)</f>
        <v>0</v>
      </c>
      <c r="BG11" s="277">
        <f>SUM('GASTOS ADM. VTAS'!BE7:BE16)</f>
        <v>0</v>
      </c>
      <c r="BH11" s="277">
        <f>SUM('GASTOS ADM. VTAS'!BF7:BF16)</f>
        <v>0</v>
      </c>
      <c r="BI11" s="277">
        <f>SUM('GASTOS ADM. VTAS'!BG7:BG16)</f>
        <v>0</v>
      </c>
      <c r="BJ11" s="277">
        <f>SUM('GASTOS ADM. VTAS'!BH7:BH16)</f>
        <v>0</v>
      </c>
      <c r="BK11" s="277">
        <f>SUM('GASTOS ADM. VTAS'!BI7:BI16)</f>
        <v>0</v>
      </c>
      <c r="BL11" s="346">
        <f t="shared" si="2"/>
        <v>0</v>
      </c>
    </row>
    <row r="12" spans="1:66" s="82" customFormat="1" ht="12.75" x14ac:dyDescent="0.2">
      <c r="A12" s="743" t="s">
        <v>120</v>
      </c>
      <c r="B12" s="744"/>
      <c r="C12" s="745"/>
      <c r="D12" s="277">
        <f>'GASTOS ADM. VTAS'!B17</f>
        <v>0</v>
      </c>
      <c r="E12" s="277">
        <f>'GASTOS ADM. VTAS'!C17</f>
        <v>0</v>
      </c>
      <c r="F12" s="277">
        <f>'GASTOS ADM. VTAS'!D17</f>
        <v>0</v>
      </c>
      <c r="G12" s="277">
        <f>'GASTOS ADM. VTAS'!E17</f>
        <v>0</v>
      </c>
      <c r="H12" s="277">
        <f>'GASTOS ADM. VTAS'!F17</f>
        <v>0</v>
      </c>
      <c r="I12" s="277">
        <f>'GASTOS ADM. VTAS'!G17</f>
        <v>0</v>
      </c>
      <c r="J12" s="277">
        <f>'GASTOS ADM. VTAS'!H17</f>
        <v>0</v>
      </c>
      <c r="K12" s="277">
        <f>'GASTOS ADM. VTAS'!I17</f>
        <v>0</v>
      </c>
      <c r="L12" s="277">
        <f>'GASTOS ADM. VTAS'!J17</f>
        <v>0</v>
      </c>
      <c r="M12" s="277">
        <f>'GASTOS ADM. VTAS'!K17</f>
        <v>0</v>
      </c>
      <c r="N12" s="277">
        <f>'GASTOS ADM. VTAS'!L17</f>
        <v>0</v>
      </c>
      <c r="O12" s="277">
        <f>'GASTOS ADM. VTAS'!M17</f>
        <v>0</v>
      </c>
      <c r="P12" s="277">
        <f>'GASTOS ADM. VTAS'!N17</f>
        <v>0</v>
      </c>
      <c r="Q12" s="277">
        <f>'GASTOS ADM. VTAS'!O17</f>
        <v>0</v>
      </c>
      <c r="R12" s="277">
        <f>'GASTOS ADM. VTAS'!P17</f>
        <v>0</v>
      </c>
      <c r="S12" s="277">
        <f>'GASTOS ADM. VTAS'!Q17</f>
        <v>0</v>
      </c>
      <c r="T12" s="277">
        <f>'GASTOS ADM. VTAS'!R17</f>
        <v>0</v>
      </c>
      <c r="U12" s="277">
        <f>'GASTOS ADM. VTAS'!S17</f>
        <v>0</v>
      </c>
      <c r="V12" s="277">
        <f>'GASTOS ADM. VTAS'!T17</f>
        <v>0</v>
      </c>
      <c r="W12" s="277">
        <f>'GASTOS ADM. VTAS'!U17</f>
        <v>0</v>
      </c>
      <c r="X12" s="277">
        <f>'GASTOS ADM. VTAS'!V17</f>
        <v>0</v>
      </c>
      <c r="Y12" s="277">
        <f>'GASTOS ADM. VTAS'!W17</f>
        <v>0</v>
      </c>
      <c r="Z12" s="277">
        <f>'GASTOS ADM. VTAS'!X17</f>
        <v>0</v>
      </c>
      <c r="AA12" s="277">
        <f>'GASTOS ADM. VTAS'!Y17</f>
        <v>0</v>
      </c>
      <c r="AB12" s="277">
        <f>'GASTOS ADM. VTAS'!Z17</f>
        <v>0</v>
      </c>
      <c r="AC12" s="277">
        <f>'GASTOS ADM. VTAS'!AA17</f>
        <v>0</v>
      </c>
      <c r="AD12" s="277">
        <f>'GASTOS ADM. VTAS'!AB17</f>
        <v>0</v>
      </c>
      <c r="AE12" s="277">
        <f>'GASTOS ADM. VTAS'!AC17</f>
        <v>0</v>
      </c>
      <c r="AF12" s="277">
        <f>'GASTOS ADM. VTAS'!AD17</f>
        <v>0</v>
      </c>
      <c r="AG12" s="277">
        <f>'GASTOS ADM. VTAS'!AE17</f>
        <v>0</v>
      </c>
      <c r="AH12" s="277">
        <f>'GASTOS ADM. VTAS'!AF17</f>
        <v>0</v>
      </c>
      <c r="AI12" s="277">
        <f>'GASTOS ADM. VTAS'!AG17</f>
        <v>0</v>
      </c>
      <c r="AJ12" s="277">
        <f>'GASTOS ADM. VTAS'!AH17</f>
        <v>0</v>
      </c>
      <c r="AK12" s="277">
        <f>'GASTOS ADM. VTAS'!AI17</f>
        <v>0</v>
      </c>
      <c r="AL12" s="277">
        <f>'GASTOS ADM. VTAS'!AJ17</f>
        <v>0</v>
      </c>
      <c r="AM12" s="277">
        <f>'GASTOS ADM. VTAS'!AK17</f>
        <v>0</v>
      </c>
      <c r="AN12" s="277">
        <f>'GASTOS ADM. VTAS'!AL17</f>
        <v>0</v>
      </c>
      <c r="AO12" s="277">
        <f>'GASTOS ADM. VTAS'!AM17</f>
        <v>0</v>
      </c>
      <c r="AP12" s="277">
        <f>'GASTOS ADM. VTAS'!AN17</f>
        <v>0</v>
      </c>
      <c r="AQ12" s="277">
        <f>'GASTOS ADM. VTAS'!AO17</f>
        <v>0</v>
      </c>
      <c r="AR12" s="277">
        <f>'GASTOS ADM. VTAS'!AP17</f>
        <v>0</v>
      </c>
      <c r="AS12" s="277">
        <f>'GASTOS ADM. VTAS'!AQ17</f>
        <v>0</v>
      </c>
      <c r="AT12" s="277">
        <f>'GASTOS ADM. VTAS'!AR17</f>
        <v>0</v>
      </c>
      <c r="AU12" s="277">
        <f>'GASTOS ADM. VTAS'!AS17</f>
        <v>0</v>
      </c>
      <c r="AV12" s="277">
        <f>'GASTOS ADM. VTAS'!AT17</f>
        <v>0</v>
      </c>
      <c r="AW12" s="277">
        <f>'GASTOS ADM. VTAS'!AU17</f>
        <v>0</v>
      </c>
      <c r="AX12" s="277">
        <f>'GASTOS ADM. VTAS'!AV17</f>
        <v>0</v>
      </c>
      <c r="AY12" s="277">
        <f>'GASTOS ADM. VTAS'!AW17</f>
        <v>0</v>
      </c>
      <c r="AZ12" s="277">
        <f>'GASTOS ADM. VTAS'!AX17</f>
        <v>0</v>
      </c>
      <c r="BA12" s="277">
        <f>'GASTOS ADM. VTAS'!AY17</f>
        <v>0</v>
      </c>
      <c r="BB12" s="277">
        <f>'GASTOS ADM. VTAS'!AZ17</f>
        <v>0</v>
      </c>
      <c r="BC12" s="277">
        <f>'GASTOS ADM. VTAS'!BA17</f>
        <v>0</v>
      </c>
      <c r="BD12" s="277">
        <f>'GASTOS ADM. VTAS'!BB17</f>
        <v>0</v>
      </c>
      <c r="BE12" s="277">
        <f>'GASTOS ADM. VTAS'!BC17</f>
        <v>0</v>
      </c>
      <c r="BF12" s="277">
        <f>'GASTOS ADM. VTAS'!BD17</f>
        <v>0</v>
      </c>
      <c r="BG12" s="277">
        <f>'GASTOS ADM. VTAS'!BE17</f>
        <v>0</v>
      </c>
      <c r="BH12" s="277">
        <f>'GASTOS ADM. VTAS'!BF17</f>
        <v>0</v>
      </c>
      <c r="BI12" s="277">
        <f>'GASTOS ADM. VTAS'!BG17</f>
        <v>0</v>
      </c>
      <c r="BJ12" s="277">
        <f>'GASTOS ADM. VTAS'!BH17</f>
        <v>0</v>
      </c>
      <c r="BK12" s="277">
        <f>'GASTOS ADM. VTAS'!BI17</f>
        <v>0</v>
      </c>
      <c r="BL12" s="346">
        <f t="shared" si="2"/>
        <v>0</v>
      </c>
    </row>
    <row r="13" spans="1:66" s="82" customFormat="1" ht="12.75" x14ac:dyDescent="0.2">
      <c r="A13" s="755" t="s">
        <v>122</v>
      </c>
      <c r="B13" s="756"/>
      <c r="C13" s="757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47">
        <f t="shared" si="2"/>
        <v>0</v>
      </c>
    </row>
    <row r="14" spans="1:66" s="82" customFormat="1" ht="12.75" x14ac:dyDescent="0.2">
      <c r="A14" s="758" t="s">
        <v>305</v>
      </c>
      <c r="B14" s="759"/>
      <c r="C14" s="760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47">
        <f t="shared" si="2"/>
        <v>0</v>
      </c>
    </row>
    <row r="15" spans="1:66" s="82" customFormat="1" ht="12.75" x14ac:dyDescent="0.2">
      <c r="A15" s="749" t="s">
        <v>0</v>
      </c>
      <c r="B15" s="750"/>
      <c r="C15" s="75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47">
        <f t="shared" si="2"/>
        <v>0</v>
      </c>
    </row>
    <row r="16" spans="1:66" s="82" customFormat="1" ht="12.75" x14ac:dyDescent="0.2">
      <c r="A16" s="749" t="s">
        <v>0</v>
      </c>
      <c r="B16" s="750"/>
      <c r="C16" s="75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47">
        <f t="shared" si="2"/>
        <v>0</v>
      </c>
    </row>
    <row r="17" spans="1:64" s="82" customFormat="1" ht="12.75" x14ac:dyDescent="0.2">
      <c r="A17" s="749" t="s">
        <v>0</v>
      </c>
      <c r="B17" s="750"/>
      <c r="C17" s="75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47">
        <f t="shared" si="2"/>
        <v>0</v>
      </c>
    </row>
    <row r="18" spans="1:64" s="82" customFormat="1" ht="12.75" x14ac:dyDescent="0.2">
      <c r="A18" s="763" t="s">
        <v>0</v>
      </c>
      <c r="B18" s="764"/>
      <c r="C18" s="765"/>
      <c r="D18" s="348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4">
        <f t="shared" si="2"/>
        <v>0</v>
      </c>
    </row>
    <row r="19" spans="1:64" s="82" customFormat="1" ht="4.5" customHeight="1" x14ac:dyDescent="0.2">
      <c r="A19" s="81"/>
      <c r="B19" s="36"/>
      <c r="C19" s="36"/>
      <c r="D19" s="277"/>
      <c r="E19" s="277"/>
      <c r="F19" s="277"/>
      <c r="G19" s="277"/>
      <c r="H19" s="277"/>
      <c r="I19" s="280"/>
      <c r="J19" s="290"/>
      <c r="K19" s="290"/>
      <c r="L19" s="290"/>
      <c r="M19" s="29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350"/>
    </row>
    <row r="20" spans="1:64" s="82" customFormat="1" ht="14.25" x14ac:dyDescent="0.2">
      <c r="A20" s="754" t="s">
        <v>34</v>
      </c>
      <c r="B20" s="754"/>
      <c r="C20" s="754"/>
      <c r="D20" s="351">
        <f>D9-SUM(D10:D18)</f>
        <v>0</v>
      </c>
      <c r="E20" s="355">
        <f t="shared" ref="E20:AI20" si="3">E9-SUM(E10:E18)</f>
        <v>0</v>
      </c>
      <c r="F20" s="355">
        <f t="shared" si="3"/>
        <v>0</v>
      </c>
      <c r="G20" s="355">
        <f t="shared" si="3"/>
        <v>0</v>
      </c>
      <c r="H20" s="355">
        <f t="shared" si="3"/>
        <v>0</v>
      </c>
      <c r="I20" s="355">
        <f t="shared" si="3"/>
        <v>0</v>
      </c>
      <c r="J20" s="355">
        <f t="shared" si="3"/>
        <v>0</v>
      </c>
      <c r="K20" s="355">
        <f t="shared" si="3"/>
        <v>0</v>
      </c>
      <c r="L20" s="355">
        <f t="shared" si="3"/>
        <v>0</v>
      </c>
      <c r="M20" s="355">
        <f t="shared" si="3"/>
        <v>0</v>
      </c>
      <c r="N20" s="355">
        <f t="shared" si="3"/>
        <v>0</v>
      </c>
      <c r="O20" s="355">
        <f t="shared" si="3"/>
        <v>0</v>
      </c>
      <c r="P20" s="355">
        <f t="shared" si="3"/>
        <v>0</v>
      </c>
      <c r="Q20" s="355">
        <f t="shared" si="3"/>
        <v>0</v>
      </c>
      <c r="R20" s="355">
        <f t="shared" si="3"/>
        <v>0</v>
      </c>
      <c r="S20" s="355">
        <f t="shared" si="3"/>
        <v>0</v>
      </c>
      <c r="T20" s="355">
        <f t="shared" si="3"/>
        <v>0</v>
      </c>
      <c r="U20" s="355">
        <f t="shared" si="3"/>
        <v>0</v>
      </c>
      <c r="V20" s="355">
        <f t="shared" si="3"/>
        <v>0</v>
      </c>
      <c r="W20" s="355">
        <f t="shared" si="3"/>
        <v>0</v>
      </c>
      <c r="X20" s="355">
        <f t="shared" si="3"/>
        <v>0</v>
      </c>
      <c r="Y20" s="355">
        <f t="shared" si="3"/>
        <v>0</v>
      </c>
      <c r="Z20" s="355">
        <f t="shared" si="3"/>
        <v>0</v>
      </c>
      <c r="AA20" s="355">
        <f t="shared" si="3"/>
        <v>0</v>
      </c>
      <c r="AB20" s="355">
        <f t="shared" si="3"/>
        <v>0</v>
      </c>
      <c r="AC20" s="355">
        <f t="shared" si="3"/>
        <v>0</v>
      </c>
      <c r="AD20" s="355">
        <f t="shared" si="3"/>
        <v>0</v>
      </c>
      <c r="AE20" s="355">
        <f t="shared" si="3"/>
        <v>0</v>
      </c>
      <c r="AF20" s="355">
        <f t="shared" si="3"/>
        <v>0</v>
      </c>
      <c r="AG20" s="355">
        <f t="shared" si="3"/>
        <v>0</v>
      </c>
      <c r="AH20" s="355">
        <f t="shared" si="3"/>
        <v>0</v>
      </c>
      <c r="AI20" s="355">
        <f t="shared" si="3"/>
        <v>0</v>
      </c>
      <c r="AJ20" s="355">
        <f t="shared" ref="AJ20:BK20" si="4">AJ9-SUM(AJ10:AJ18)</f>
        <v>0</v>
      </c>
      <c r="AK20" s="355">
        <f t="shared" si="4"/>
        <v>0</v>
      </c>
      <c r="AL20" s="355">
        <f t="shared" si="4"/>
        <v>0</v>
      </c>
      <c r="AM20" s="355">
        <f t="shared" si="4"/>
        <v>0</v>
      </c>
      <c r="AN20" s="355">
        <f t="shared" si="4"/>
        <v>0</v>
      </c>
      <c r="AO20" s="355">
        <f t="shared" si="4"/>
        <v>0</v>
      </c>
      <c r="AP20" s="355">
        <f t="shared" si="4"/>
        <v>0</v>
      </c>
      <c r="AQ20" s="355">
        <f t="shared" si="4"/>
        <v>0</v>
      </c>
      <c r="AR20" s="355">
        <f t="shared" si="4"/>
        <v>0</v>
      </c>
      <c r="AS20" s="355">
        <f t="shared" si="4"/>
        <v>0</v>
      </c>
      <c r="AT20" s="355">
        <f t="shared" si="4"/>
        <v>0</v>
      </c>
      <c r="AU20" s="355">
        <f t="shared" si="4"/>
        <v>0</v>
      </c>
      <c r="AV20" s="355">
        <f t="shared" si="4"/>
        <v>0</v>
      </c>
      <c r="AW20" s="355">
        <f t="shared" si="4"/>
        <v>0</v>
      </c>
      <c r="AX20" s="355">
        <f t="shared" si="4"/>
        <v>0</v>
      </c>
      <c r="AY20" s="355">
        <f t="shared" si="4"/>
        <v>0</v>
      </c>
      <c r="AZ20" s="355">
        <f t="shared" si="4"/>
        <v>0</v>
      </c>
      <c r="BA20" s="355">
        <f t="shared" si="4"/>
        <v>0</v>
      </c>
      <c r="BB20" s="355">
        <f t="shared" si="4"/>
        <v>0</v>
      </c>
      <c r="BC20" s="355">
        <f t="shared" si="4"/>
        <v>0</v>
      </c>
      <c r="BD20" s="355">
        <f t="shared" si="4"/>
        <v>0</v>
      </c>
      <c r="BE20" s="355">
        <f t="shared" si="4"/>
        <v>0</v>
      </c>
      <c r="BF20" s="355">
        <f t="shared" si="4"/>
        <v>0</v>
      </c>
      <c r="BG20" s="355">
        <f t="shared" si="4"/>
        <v>0</v>
      </c>
      <c r="BH20" s="355">
        <f t="shared" si="4"/>
        <v>0</v>
      </c>
      <c r="BI20" s="355">
        <f t="shared" si="4"/>
        <v>0</v>
      </c>
      <c r="BJ20" s="355">
        <f t="shared" si="4"/>
        <v>0</v>
      </c>
      <c r="BK20" s="355">
        <f t="shared" si="4"/>
        <v>0</v>
      </c>
      <c r="BL20" s="357">
        <f>SUM(D20:BK20)</f>
        <v>0</v>
      </c>
    </row>
    <row r="21" spans="1:64" s="82" customFormat="1" ht="12.75" x14ac:dyDescent="0.2">
      <c r="A21" s="740" t="s">
        <v>269</v>
      </c>
      <c r="B21" s="741"/>
      <c r="C21" s="742"/>
      <c r="D21" s="563">
        <f>IFERROR(IF('Tabla Amortización'!$C$9="Mensual",'Tabla Amortización'!$K$7+'Tabla Amortización'!$K$8+'Tabla Amortización'!$K$9,),0)</f>
        <v>0</v>
      </c>
      <c r="E21" s="564">
        <f>IFERROR(IF('Tabla Amortización'!$C$9="Mensual",'Tabla Amortización'!$K$10+'Tabla Amortización'!$K$11+'Tabla Amortización'!$K$12,IF('Tabla Amortización'!$C$9="Trimestral",'Tabla Amortización'!$K$7,IF('Tabla Amortización'!$C$9="Semestral",'Tabla Amortización'!$K$7,0))),0)</f>
        <v>0</v>
      </c>
      <c r="F21" s="564">
        <f>IFERROR(IF('Tabla Amortización'!$C$9="Mensual",'Tabla Amortización'!$K$13+'Tabla Amortización'!$K$14+'Tabla Amortización'!$K$15,IF('Tabla Amortización'!$C$9="Trimestral",'Tabla Amortización'!$K$8,0)),0)</f>
        <v>0</v>
      </c>
      <c r="G21" s="564">
        <f>IFERROR(IF('Tabla Amortización'!$C$9="Mensual",'Tabla Amortización'!$K$16+'Tabla Amortización'!$K$17+'Tabla Amortización'!$K$18,IF('Tabla Amortización'!$C$9="Trimestral",'Tabla Amortización'!$K$9,IF('Tabla Amortización'!$C$9="Semestral",'Tabla Amortización'!$K$8,IF('Tabla Amortización'!$C$9="Anual",'Tabla Amortización'!$K$7,0)))),0)</f>
        <v>0</v>
      </c>
      <c r="H21" s="564">
        <f>IFERROR(IF('Tabla Amortización'!$C$9="Mensual",'Tabla Amortización'!$K$19+'Tabla Amortización'!$K$20+'Tabla Amortización'!$K$21,IF('Tabla Amortización'!$C$9="Trimestral",'Tabla Amortización'!$K$10,0)),0)</f>
        <v>0</v>
      </c>
      <c r="I21" s="564">
        <f>IFERROR(IF('Tabla Amortización'!$C$9="Mensual",'Tabla Amortización'!$K$22+'Tabla Amortización'!$K$23+'Tabla Amortización'!$K$24,IF('Tabla Amortización'!$C$9="Trimestral",'Tabla Amortización'!$K$11,IF('Tabla Amortización'!$C$9="Semestral",'Tabla Amortización'!$K$9,0))),0)</f>
        <v>0</v>
      </c>
      <c r="J21" s="564">
        <f>IFERROR(IF('Tabla Amortización'!$C$9="Mensual",'Tabla Amortización'!$K$25+'Tabla Amortización'!$K$26+'Tabla Amortización'!$K$27,IF('Tabla Amortización'!$C$9="Trimestral",'Tabla Amortización'!$K$12,0)),0)</f>
        <v>0</v>
      </c>
      <c r="K21" s="564">
        <f>IFERROR(IF('Tabla Amortización'!$C$9="Mensual",'Tabla Amortización'!$K$28+'Tabla Amortización'!$K$29+'Tabla Amortización'!$K$30,IF('Tabla Amortización'!$C$9="Trimestral",'Tabla Amortización'!$K$13,IF('Tabla Amortización'!$C$9="Semestral",'Tabla Amortización'!$K$10,IF('Tabla Amortización'!$C$9="Anual",'Tabla Amortización'!$K$8,0)))),0)</f>
        <v>0</v>
      </c>
      <c r="L21" s="564">
        <f>IFERROR(IF('Tabla Amortización'!$C$9="Mensual",'Tabla Amortización'!$K$31+'Tabla Amortización'!$K$32+'Tabla Amortización'!$K$33,IF('Tabla Amortización'!$C$9="Trimestral",'Tabla Amortización'!$K$14,0)),0)</f>
        <v>0</v>
      </c>
      <c r="M21" s="564">
        <f>IFERROR(IF('Tabla Amortización'!$C$9="Mensual",'Tabla Amortización'!$K$34+'Tabla Amortización'!$K$35+'Tabla Amortización'!$K$36,IF('Tabla Amortización'!$C$9="Trimestral",'Tabla Amortización'!$K$15,IF('Tabla Amortización'!$C$9="Semestral",'Tabla Amortización'!$K$11,0))),0)</f>
        <v>0</v>
      </c>
      <c r="N21" s="564">
        <f>IFERROR(IF('Tabla Amortización'!$C$9="Mensual",'Tabla Amortización'!$K$37+'Tabla Amortización'!$K$38+'Tabla Amortización'!$K$39,IF('Tabla Amortización'!$C$9="Trimestral",'Tabla Amortización'!$K$16,0)),0)</f>
        <v>0</v>
      </c>
      <c r="O21" s="564">
        <f>IFERROR(IF('Tabla Amortización'!$C$9="Mensual",'Tabla Amortización'!$K$40+'Tabla Amortización'!$K$41+'Tabla Amortización'!$K$42,IF('Tabla Amortización'!$C$9="Trimestral",'Tabla Amortización'!$K$17,IF('Tabla Amortización'!$C$9="Semestral",'Tabla Amortización'!$K$12,IF('Tabla Amortización'!$C$9="Anual",'Tabla Amortización'!$K$9,0)))),0)</f>
        <v>0</v>
      </c>
      <c r="P21" s="564">
        <f>IFERROR(IF('Tabla Amortización'!$C$9="Mensual",'Tabla Amortización'!$K$43+'Tabla Amortización'!$K$44+'Tabla Amortización'!$K$45,IF('Tabla Amortización'!$C$9="Trimestral",'Tabla Amortización'!$K$18,0)),0)</f>
        <v>0</v>
      </c>
      <c r="Q21" s="564">
        <f>IFERROR(IF('Tabla Amortización'!$C$9="Mensual",'Tabla Amortización'!$K$46+'Tabla Amortización'!$K$47+'Tabla Amortización'!$K$48,IF('Tabla Amortización'!$C$9="Trimestral",'Tabla Amortización'!$K$19,IF('Tabla Amortización'!$C$9="Semestral",'Tabla Amortización'!$K$13,0))),0)</f>
        <v>0</v>
      </c>
      <c r="R21" s="564">
        <f>IFERROR(IF('Tabla Amortización'!$C$9="Mensual",'Tabla Amortización'!$K$49+'Tabla Amortización'!$K$50+'Tabla Amortización'!$K$51,IF('Tabla Amortización'!$C$9="Trimestral",'Tabla Amortización'!$K$20,0)),0)</f>
        <v>0</v>
      </c>
      <c r="S21" s="564">
        <f>IFERROR(IF('Tabla Amortización'!$C$9="Mensual",'Tabla Amortización'!$K$52+'Tabla Amortización'!$K$53+'Tabla Amortización'!$K$54,IF('Tabla Amortización'!$C$9="Trimestral",'Tabla Amortización'!$K$21,IF('Tabla Amortización'!$C$9="Semestral",'Tabla Amortización'!$K$14,IF('Tabla Amortización'!$C$9="Anual",'Tabla Amortización'!$K$10,0)))),0)</f>
        <v>0</v>
      </c>
      <c r="T21" s="564">
        <f>IFERROR(IF('Tabla Amortización'!$C$9="Mensual",'Tabla Amortización'!$K$55+'Tabla Amortización'!$K$56+'Tabla Amortización'!$K$57,IF('Tabla Amortización'!$C$9="Trimestral",'Tabla Amortización'!$K$22,0)),0)</f>
        <v>0</v>
      </c>
      <c r="U21" s="564">
        <f>IFERROR(IF('Tabla Amortización'!$C$9="Mensual",'Tabla Amortización'!$K$58+'Tabla Amortización'!$K$59+'Tabla Amortización'!$K$60,IF('Tabla Amortización'!$C$9="Trimestral",'Tabla Amortización'!$K$23,IF('Tabla Amortización'!$C$9="Semestral",'Tabla Amortización'!$K$15,0))),0)</f>
        <v>0</v>
      </c>
      <c r="V21" s="564">
        <f>IFERROR(IF('Tabla Amortización'!$C$9="Mensual",'Tabla Amortización'!$K$61+'Tabla Amortización'!$K$62+'Tabla Amortización'!$K$63,IF('Tabla Amortización'!$C$9="Trimestral",'Tabla Amortización'!$K$24,0)),0)</f>
        <v>0</v>
      </c>
      <c r="W21" s="564">
        <f>IFERROR(IF('Tabla Amortización'!$C$9="Mensual",'Tabla Amortización'!$K$64+'Tabla Amortización'!$K$65+'Tabla Amortización'!$K$66,IF('Tabla Amortización'!$C$9="Trimestral",'Tabla Amortización'!$K$25,IF('Tabla Amortización'!$C$9="Semestral",'Tabla Amortización'!$K$16,IF('Tabla Amortización'!$C$9="Anual",'Tabla Amortización'!$K$11,0)))),0)</f>
        <v>0</v>
      </c>
      <c r="X21" s="564">
        <f>IFERROR(IF('Tabla Amortización'!$C$9="Mensual",'Tabla Amortización'!$K$67+'Tabla Amortización'!$K$68+'Tabla Amortización'!$K$69,IF('Tabla Amortización'!$C$9="Trimestral",'Tabla Amortización'!$K$26,0)),0)</f>
        <v>0</v>
      </c>
      <c r="Y21" s="564">
        <f>IFERROR(IF('Tabla Amortización'!$C$9="Mensual",'Tabla Amortización'!$K$70+'Tabla Amortización'!$K$71+'Tabla Amortización'!$K$72,IF('Tabla Amortización'!$C$9="Trimestral",'Tabla Amortización'!$K$27,IF('Tabla Amortización'!$C$9="Semestral",'Tabla Amortización'!$K$17,0))),0)</f>
        <v>0</v>
      </c>
      <c r="Z21" s="564">
        <f>IFERROR(IF('Tabla Amortización'!$C$9="Mensual",'Tabla Amortización'!$K$73+'Tabla Amortización'!$K$74+'Tabla Amortización'!$K$75,IF('Tabla Amortización'!$C$9="Trimestral",'Tabla Amortización'!$K$28,0)),0)</f>
        <v>0</v>
      </c>
      <c r="AA21" s="564">
        <f>IFERROR(IF('Tabla Amortización'!$C$9="Mensual",'Tabla Amortización'!$K$76+'Tabla Amortización'!$K$77+'Tabla Amortización'!$K$78,IF('Tabla Amortización'!$C$9="Trimestral",'Tabla Amortización'!$K$29,IF('Tabla Amortización'!$C$9="Semestral",'Tabla Amortización'!$K$18,IF('Tabla Amortización'!$C$9="Anual",'Tabla Amortización'!$K$12,0)))),0)</f>
        <v>0</v>
      </c>
      <c r="AB21" s="564">
        <f>IFERROR(IF('Tabla Amortización'!$C$9="Mensual",'Tabla Amortización'!$K$79+'Tabla Amortización'!$K$80+'Tabla Amortización'!$K$81,IF('Tabla Amortización'!$C$9="Trimestral",'Tabla Amortización'!$K$30,0)),0)</f>
        <v>0</v>
      </c>
      <c r="AC21" s="564">
        <f>IFERROR(IF('Tabla Amortización'!$C$9="Mensual",'Tabla Amortización'!$K$82+'Tabla Amortización'!$K$83+'Tabla Amortización'!$K$84,IF('Tabla Amortización'!$C$9="Trimestral",'Tabla Amortización'!$K$31,IF('Tabla Amortización'!$C$9="Semestral",'Tabla Amortización'!$K$19,0))),0)</f>
        <v>0</v>
      </c>
      <c r="AD21" s="564">
        <f>IFERROR(IF('Tabla Amortización'!$C$9="Mensual",'Tabla Amortización'!$K$85+'Tabla Amortización'!$K$86+'Tabla Amortización'!$K$87,IF('Tabla Amortización'!$C$9="Trimestral",'Tabla Amortización'!$K$32,0)),0)</f>
        <v>0</v>
      </c>
      <c r="AE21" s="564">
        <f>IFERROR(IF('Tabla Amortización'!$C$9="Mensual",'Tabla Amortización'!$K$88+'Tabla Amortización'!$K$89+'Tabla Amortización'!$K$90,IF('Tabla Amortización'!$C$9="Trimestral",'Tabla Amortización'!$K$33,IF('Tabla Amortización'!$C$9="Semestral",'Tabla Amortización'!$K$20,IF('Tabla Amortización'!$C$9="Anual",'Tabla Amortización'!$K$13,0)))),0)</f>
        <v>0</v>
      </c>
      <c r="AF21" s="564">
        <f>IFERROR(IF('Tabla Amortización'!$C$9="Mensual",'Tabla Amortización'!$K$91+'Tabla Amortización'!$K$92+'Tabla Amortización'!$K$93,IF('Tabla Amortización'!$C$9="Trimestral",'Tabla Amortización'!$K$34,0)),0)</f>
        <v>0</v>
      </c>
      <c r="AG21" s="564">
        <f>IFERROR(IF('Tabla Amortización'!$C$9="Mensual",'Tabla Amortización'!$K$94+'Tabla Amortización'!$K$95+'Tabla Amortización'!$K$96,IF('Tabla Amortización'!$C$9="Trimestral",'Tabla Amortización'!$K$35,IF('Tabla Amortización'!$C$9="Semestral",'Tabla Amortización'!$K$21,0))),0)</f>
        <v>0</v>
      </c>
      <c r="AH21" s="564">
        <f>IFERROR(IF('Tabla Amortización'!$C$9="Mensual",'Tabla Amortización'!$K$97+'Tabla Amortización'!$K$98+'Tabla Amortización'!$K$99,IF('Tabla Amortización'!$C$9="Trimestral",'Tabla Amortización'!$K$36,0)),0)</f>
        <v>0</v>
      </c>
      <c r="AI21" s="564">
        <f>IFERROR(IF('Tabla Amortización'!$C$9="Mensual",'Tabla Amortización'!$K$100+'Tabla Amortización'!$K$101+'Tabla Amortización'!$K$102,IF('Tabla Amortización'!$C$9="Trimestral",'Tabla Amortización'!$K$37,IF('Tabla Amortización'!$C$9="Semestral",'Tabla Amortización'!$K$22,IF('Tabla Amortización'!$C$9="Anual",'Tabla Amortización'!$K$14,0)))),0)</f>
        <v>0</v>
      </c>
      <c r="AJ21" s="564">
        <f>IFERROR(IF('Tabla Amortización'!$C$9="Mensual",'Tabla Amortización'!$K$103+'Tabla Amortización'!$K$104+'Tabla Amortización'!$K$105,IF('Tabla Amortización'!$C$9="Trimestral",'Tabla Amortización'!$K$38,0)),0)</f>
        <v>0</v>
      </c>
      <c r="AK21" s="564">
        <f>IFERROR(IF('Tabla Amortización'!$C$9="Mensual",'Tabla Amortización'!$K$106+'Tabla Amortización'!$K$107+'Tabla Amortización'!$K$108,IF('Tabla Amortización'!$C$9="Trimestral",'Tabla Amortización'!$K$39,IF('Tabla Amortización'!$C$9="Semestral",'Tabla Amortización'!$K$23,0))),0)</f>
        <v>0</v>
      </c>
      <c r="AL21" s="564">
        <f>IFERROR(IF('Tabla Amortización'!$C$9="Mensual",'Tabla Amortización'!$K$109+'Tabla Amortización'!$K$110+'Tabla Amortización'!$K$111,IF('Tabla Amortización'!$C$9="Trimestral",'Tabla Amortización'!$K$40,0)),0)</f>
        <v>0</v>
      </c>
      <c r="AM21" s="564">
        <f>IFERROR(IF('Tabla Amortización'!$C$9="Mensual",'Tabla Amortización'!$K$112+'Tabla Amortización'!$K$113+'Tabla Amortización'!$K$114,IF('Tabla Amortización'!$C$9="Trimestral",'Tabla Amortización'!$K$41,IF('Tabla Amortización'!$C$9="Semestral",'Tabla Amortización'!$K$24,IF('Tabla Amortización'!$C$9="Anual",'Tabla Amortización'!$K$15,0)))),0)</f>
        <v>0</v>
      </c>
      <c r="AN21" s="564">
        <f>IFERROR(IF('Tabla Amortización'!$C$9="Mensual",'Tabla Amortización'!$K$115+'Tabla Amortización'!$K$116+'Tabla Amortización'!$K$117,IF('Tabla Amortización'!$C$9="Trimestral",'Tabla Amortización'!$K$42,0)),0)</f>
        <v>0</v>
      </c>
      <c r="AO21" s="564">
        <f>IFERROR(IF('Tabla Amortización'!$C$9="Mensual",'Tabla Amortización'!$K$118+'Tabla Amortización'!$K$119+'Tabla Amortización'!$K$120,IF('Tabla Amortización'!$C$9="Trimestral",'Tabla Amortización'!$K$43,IF('Tabla Amortización'!$C$9="Semestral",'Tabla Amortización'!$K$25,0))),0)</f>
        <v>0</v>
      </c>
      <c r="AP21" s="564">
        <f>IFERROR(IF('Tabla Amortización'!$C$9="Mensual",'Tabla Amortización'!$K$121+'Tabla Amortización'!$K$122+'Tabla Amortización'!$K$123,IF('Tabla Amortización'!$C$9="Trimestral",'Tabla Amortización'!$K$44,0)),0)</f>
        <v>0</v>
      </c>
      <c r="AQ21" s="564">
        <f>IFERROR(IF('Tabla Amortización'!$C$9="Mensual",'Tabla Amortización'!$K$124+'Tabla Amortización'!$K$125+'Tabla Amortización'!$K$126,IF('Tabla Amortización'!$C$9="Trimestral",'Tabla Amortización'!$K$45,IF('Tabla Amortización'!$C$9="Semestral",'Tabla Amortización'!$K$26,IF('Tabla Amortización'!$C$9="Anual",'Tabla Amortización'!$K$16,0)))),0)</f>
        <v>0</v>
      </c>
      <c r="AR21" s="564">
        <f>IFERROR(IF('Tabla Amortización'!$C$9="Mensual",'Tabla Amortización'!$K$127+'Tabla Amortización'!$K$128+'Tabla Amortización'!$K$129,IF('Tabla Amortización'!$C$9="Trimestral",'Tabla Amortización'!$K$46,0)),0)</f>
        <v>0</v>
      </c>
      <c r="AS21" s="564">
        <f>IFERROR(IF('Tabla Amortización'!$C$9="Mensual",'Tabla Amortización'!$K$130+'Tabla Amortización'!$K$131+'Tabla Amortización'!$K$132,IF('Tabla Amortización'!$C$9="Trimestral",'Tabla Amortización'!$K$47,IF('Tabla Amortización'!$C$9="Semestral",'Tabla Amortización'!$K$27,0))),0)</f>
        <v>0</v>
      </c>
      <c r="AT21" s="564">
        <f>IFERROR(IF('Tabla Amortización'!$C$9="Mensual",'Tabla Amortización'!$K$133+'Tabla Amortización'!$K$134+'Tabla Amortización'!$K$135,IF('Tabla Amortización'!$C$9="Trimestral",'Tabla Amortización'!$K$48,0)),0)</f>
        <v>0</v>
      </c>
      <c r="AU21" s="564">
        <f>IFERROR(IF('Tabla Amortización'!$C$9="Mensual",'Tabla Amortización'!$K$136+'Tabla Amortización'!$K$137+'Tabla Amortización'!$K$138,IF('Tabla Amortización'!$C$9="Trimestral",'Tabla Amortización'!$K$49,IF('Tabla Amortización'!$C$9="Semestral",'Tabla Amortización'!$K$28,IF('Tabla Amortización'!$C$9="Anual",'Tabla Amortización'!$K$17,0)))),0)</f>
        <v>0</v>
      </c>
      <c r="AV21" s="564">
        <f>IFERROR(IF('Tabla Amortización'!$C$9="Mensual",'Tabla Amortización'!$K$139+'Tabla Amortización'!$K$140+'Tabla Amortización'!$K$141,IF('Tabla Amortización'!$C$9="Trimestral",'Tabla Amortización'!$K$50,0)),0)</f>
        <v>0</v>
      </c>
      <c r="AW21" s="564">
        <f>IFERROR(IF('Tabla Amortización'!$C$9="Mensual",'Tabla Amortización'!$K$142+'Tabla Amortización'!$K$143+'Tabla Amortización'!$K$144,IF('Tabla Amortización'!$C$9="Trimestral",'Tabla Amortización'!$K$51,IF('Tabla Amortización'!$C$9="Semestral",'Tabla Amortización'!$K$29,0))),0)</f>
        <v>0</v>
      </c>
      <c r="AX21" s="564">
        <f>IFERROR(IF('Tabla Amortización'!$C$9="Mensual",'Tabla Amortización'!$K$145+'Tabla Amortización'!$K$146+'Tabla Amortización'!$K$147,IF('Tabla Amortización'!$C$9="Trimestral",'Tabla Amortización'!$K$52,0)),0)</f>
        <v>0</v>
      </c>
      <c r="AY21" s="564">
        <f>IFERROR(IF('Tabla Amortización'!$C$9="Mensual",'Tabla Amortización'!$K$148+'Tabla Amortización'!$K$149+'Tabla Amortización'!$K$150,IF('Tabla Amortización'!$C$9="Trimestral",'Tabla Amortización'!$K$53,IF('Tabla Amortización'!$C$9="Semestral",'Tabla Amortización'!$K$30,IF('Tabla Amortización'!$C$9="Anual",'Tabla Amortización'!$K$18,0)))),0)</f>
        <v>0</v>
      </c>
      <c r="AZ21" s="564">
        <f>IFERROR(IF('Tabla Amortización'!$C$9="Mensual",'Tabla Amortización'!$K$151+'Tabla Amortización'!$K$152+'Tabla Amortización'!$K$153,IF('Tabla Amortización'!$C$9="Trimestral",'Tabla Amortización'!$K$54,0)),0)</f>
        <v>0</v>
      </c>
      <c r="BA21" s="564">
        <f>IFERROR(IF('Tabla Amortización'!$C$9="Mensual",'Tabla Amortización'!$K$154+'Tabla Amortización'!$K$155+'Tabla Amortización'!$K$156,IF('Tabla Amortización'!$C$9="Trimestral",'Tabla Amortización'!$K$55,IF('Tabla Amortización'!$C$9="Semestral",'Tabla Amortización'!$K$31,0))),0)</f>
        <v>0</v>
      </c>
      <c r="BB21" s="564">
        <f>IFERROR(IF('Tabla Amortización'!$C$9="Mensual",'Tabla Amortización'!$K$157+'Tabla Amortización'!$K$158+'Tabla Amortización'!$K$159,IF('Tabla Amortización'!$C$9="Trimestral",'Tabla Amortización'!$K$56,0)),0)</f>
        <v>0</v>
      </c>
      <c r="BC21" s="564">
        <f>IFERROR(IF('Tabla Amortización'!$C$9="Mensual",'Tabla Amortización'!$K$160+'Tabla Amortización'!$K$161+'Tabla Amortización'!$K$162,IF('Tabla Amortización'!$C$9="Trimestral",'Tabla Amortización'!$K$57,IF('Tabla Amortización'!$C$9="Semestral",'Tabla Amortización'!$K$32,IF('Tabla Amortización'!$C$9="Anual",'Tabla Amortización'!$K$19,0)))),0)</f>
        <v>0</v>
      </c>
      <c r="BD21" s="564">
        <f>IFERROR(IF('Tabla Amortización'!$C$9="Mensual",'Tabla Amortización'!$K$163+'Tabla Amortización'!$K$164+'Tabla Amortización'!$K$165,IF('Tabla Amortización'!$C$9="Trimestral",'Tabla Amortización'!$K$58,0)),0)</f>
        <v>0</v>
      </c>
      <c r="BE21" s="564">
        <f>IFERROR(IF('Tabla Amortización'!$C$9="Mensual",'Tabla Amortización'!$K$166+'Tabla Amortización'!$K$167+'Tabla Amortización'!$K$168,IF('Tabla Amortización'!$C$9="Trimestral",'Tabla Amortización'!$K$59,IF('Tabla Amortización'!$C$9="Semestral",'Tabla Amortización'!$K$33,0))),0)</f>
        <v>0</v>
      </c>
      <c r="BF21" s="564">
        <f>IFERROR(IF('Tabla Amortización'!$C$9="Mensual",'Tabla Amortización'!$K$169+'Tabla Amortización'!$K$170+'Tabla Amortización'!$K$171,IF('Tabla Amortización'!$C$9="Trimestral",'Tabla Amortización'!$K$60,0)),0)</f>
        <v>0</v>
      </c>
      <c r="BG21" s="564">
        <f>IFERROR(IF('Tabla Amortización'!$C$9="Mensual",'Tabla Amortización'!$K$172+'Tabla Amortización'!$K$173+'Tabla Amortización'!$K$174,IF('Tabla Amortización'!$C$9="Trimestral",'Tabla Amortización'!$K$61,IF('Tabla Amortización'!$C$9="Semestral",'Tabla Amortización'!$K$34,IF('Tabla Amortización'!$C$9="Anual",'Tabla Amortización'!$K$20,0)))),0)</f>
        <v>0</v>
      </c>
      <c r="BH21" s="564">
        <f>IFERROR(IF('Tabla Amortización'!$C$9="Mensual",'Tabla Amortización'!$K$175+'Tabla Amortización'!$K$176+'Tabla Amortización'!$K$177,IF('Tabla Amortización'!$C$9="Trimestral",'Tabla Amortización'!$K$62,0)),0)</f>
        <v>0</v>
      </c>
      <c r="BI21" s="564">
        <f>IFERROR(IF('Tabla Amortización'!$C$9="Mensual",'Tabla Amortización'!$K$178+'Tabla Amortización'!$K$179+'Tabla Amortización'!$K$180,IF('Tabla Amortización'!$C$9="Trimestral",'Tabla Amortización'!$K$63,IF('Tabla Amortización'!$C$9="Semestral",'Tabla Amortización'!$K$35,0))),0)</f>
        <v>0</v>
      </c>
      <c r="BJ21" s="564">
        <f>IFERROR(IF('Tabla Amortización'!$C$9="Mensual",'Tabla Amortización'!$K$181+'Tabla Amortización'!$K$182+'Tabla Amortización'!$K$183,IF('Tabla Amortización'!$C$9="Trimestral",'Tabla Amortización'!$K$64,0)),0)</f>
        <v>0</v>
      </c>
      <c r="BK21" s="564">
        <f>IFERROR(IF('Tabla Amortización'!$C$9="Mensual",'Tabla Amortización'!$K$184+'Tabla Amortización'!$K$185+'Tabla Amortización'!$K$186,IF('Tabla Amortización'!$C$9="Trimestral",'Tabla Amortización'!$K$65,IF('Tabla Amortización'!$C$9="Semestral",'Tabla Amortización'!$K$36,IF('Tabla Amortización'!$C$9="Anual",'Tabla Amortización'!$K$21,0)))),0)</f>
        <v>0</v>
      </c>
      <c r="BL21" s="343">
        <f t="shared" ref="BL21:BL29" si="5">SUM(D21:BK21)</f>
        <v>0</v>
      </c>
    </row>
    <row r="22" spans="1:64" s="82" customFormat="1" ht="12.75" x14ac:dyDescent="0.2">
      <c r="A22" s="743" t="s">
        <v>268</v>
      </c>
      <c r="B22" s="744"/>
      <c r="C22" s="745"/>
      <c r="D22" s="565">
        <f>SUM('COND. FINANCIERAS IFIs'!$L$22:$N$22)</f>
        <v>0</v>
      </c>
      <c r="E22" s="565">
        <f>SUM('COND. FINANCIERAS IFIs'!$O$22:$Q$22)</f>
        <v>0</v>
      </c>
      <c r="F22" s="565">
        <f>SUM('COND. FINANCIERAS IFIs'!$R$22:$T$22)</f>
        <v>0</v>
      </c>
      <c r="G22" s="565">
        <f>SUM('COND. FINANCIERAS IFIs'!$U$22:$W$22)</f>
        <v>0</v>
      </c>
      <c r="H22" s="565">
        <f>SUM('COND. FINANCIERAS IFIs'!$X$22:$Z$22)</f>
        <v>0</v>
      </c>
      <c r="I22" s="565">
        <f>SUM('COND. FINANCIERAS IFIs'!$AA$22:$AC$22)</f>
        <v>0</v>
      </c>
      <c r="J22" s="565">
        <f>SUM('COND. FINANCIERAS IFIs'!$AD$22:$AF$22)</f>
        <v>0</v>
      </c>
      <c r="K22" s="565">
        <f>SUM('COND. FINANCIERAS IFIs'!$AG$22:$AI$22)</f>
        <v>0</v>
      </c>
      <c r="L22" s="565">
        <f>SUM('COND. FINANCIERAS IFIs'!$AJ$22:$AL$22)</f>
        <v>0</v>
      </c>
      <c r="M22" s="565">
        <f>SUM('COND. FINANCIERAS IFIs'!$AM$22:$AO$22)</f>
        <v>0</v>
      </c>
      <c r="N22" s="565">
        <f>SUM('COND. FINANCIERAS IFIs'!$AP$22:$AR$22)</f>
        <v>0</v>
      </c>
      <c r="O22" s="565">
        <f>SUM('COND. FINANCIERAS IFIs'!$AS$22:$AU$22)</f>
        <v>0</v>
      </c>
      <c r="P22" s="565">
        <f>SUM('COND. FINANCIERAS IFIs'!$AV$22:$AX$22)</f>
        <v>0</v>
      </c>
      <c r="Q22" s="565">
        <f>SUM('COND. FINANCIERAS IFIs'!$AY$22:$BA$22)</f>
        <v>0</v>
      </c>
      <c r="R22" s="565">
        <f>SUM('COND. FINANCIERAS IFIs'!$BB$22:$BD$22)</f>
        <v>0</v>
      </c>
      <c r="S22" s="565">
        <f>SUM('COND. FINANCIERAS IFIs'!$BE$22:$BG$22)</f>
        <v>0</v>
      </c>
      <c r="T22" s="565">
        <f>SUM('COND. FINANCIERAS IFIs'!$BH$22:$BJ$22)</f>
        <v>0</v>
      </c>
      <c r="U22" s="565">
        <f>SUM('COND. FINANCIERAS IFIs'!$BK$22:$BM$22)</f>
        <v>0</v>
      </c>
      <c r="V22" s="565">
        <f>SUM('COND. FINANCIERAS IFIs'!$BN$22:$BP$22)</f>
        <v>0</v>
      </c>
      <c r="W22" s="565">
        <f>SUM('COND. FINANCIERAS IFIs'!$BQ$22:$BS$22)</f>
        <v>0</v>
      </c>
      <c r="X22" s="565">
        <f>SUM('COND. FINANCIERAS IFIs'!$BT$22:$BV$22)</f>
        <v>0</v>
      </c>
      <c r="Y22" s="565">
        <f>SUM('COND. FINANCIERAS IFIs'!$BW$22:$BY$22)</f>
        <v>0</v>
      </c>
      <c r="Z22" s="565">
        <f>SUM('COND. FINANCIERAS IFIs'!$BZ$22:$CB$22)</f>
        <v>0</v>
      </c>
      <c r="AA22" s="565">
        <f>SUM('COND. FINANCIERAS IFIs'!$CC$22:$CE$22)</f>
        <v>0</v>
      </c>
      <c r="AB22" s="565">
        <f>SUM('COND. FINANCIERAS IFIs'!$CF$22:$CH$22)</f>
        <v>0</v>
      </c>
      <c r="AC22" s="565">
        <f>SUM('COND. FINANCIERAS IFIs'!$CI$22:$CK$22)</f>
        <v>0</v>
      </c>
      <c r="AD22" s="565">
        <f>SUM('COND. FINANCIERAS IFIs'!$CL$22:$CN$22)</f>
        <v>0</v>
      </c>
      <c r="AE22" s="565">
        <f>SUM('COND. FINANCIERAS IFIs'!$CO$22:$CQ$22)</f>
        <v>0</v>
      </c>
      <c r="AF22" s="565">
        <f>SUM('COND. FINANCIERAS IFIs'!$CR$22:$CT$22)</f>
        <v>0</v>
      </c>
      <c r="AG22" s="565">
        <f>SUM('COND. FINANCIERAS IFIs'!$CU$22:$CW$22)</f>
        <v>0</v>
      </c>
      <c r="AH22" s="565">
        <f>SUM('COND. FINANCIERAS IFIs'!$CX$22:$CZ$22)</f>
        <v>0</v>
      </c>
      <c r="AI22" s="565">
        <f>SUM('COND. FINANCIERAS IFIs'!$DA$22:$DC$22)</f>
        <v>0</v>
      </c>
      <c r="AJ22" s="565">
        <f>SUM('COND. FINANCIERAS IFIs'!$DD$22:$DF$22)</f>
        <v>0</v>
      </c>
      <c r="AK22" s="565">
        <f>SUM('COND. FINANCIERAS IFIs'!$DG$22:$DI$22)</f>
        <v>0</v>
      </c>
      <c r="AL22" s="565">
        <f>SUM('COND. FINANCIERAS IFIs'!$DJ$22:$DL$22)</f>
        <v>0</v>
      </c>
      <c r="AM22" s="565">
        <f>SUM('COND. FINANCIERAS IFIs'!$DM$22:$DO$22)</f>
        <v>0</v>
      </c>
      <c r="AN22" s="565">
        <f>SUM('COND. FINANCIERAS IFIs'!$DP$22:$DR$22)</f>
        <v>0</v>
      </c>
      <c r="AO22" s="565">
        <f>SUM('COND. FINANCIERAS IFIs'!$DS$22:$DU$22)</f>
        <v>0</v>
      </c>
      <c r="AP22" s="565">
        <f>SUM('COND. FINANCIERAS IFIs'!$DV$22:$DX$22)</f>
        <v>0</v>
      </c>
      <c r="AQ22" s="565">
        <f>SUM('COND. FINANCIERAS IFIs'!$DY$22:$EA$22)</f>
        <v>0</v>
      </c>
      <c r="AR22" s="565">
        <f>SUM('COND. FINANCIERAS IFIs'!$EB$22:$ED$22)</f>
        <v>0</v>
      </c>
      <c r="AS22" s="565">
        <f>SUM('COND. FINANCIERAS IFIs'!$EE$22:$EG$22)</f>
        <v>0</v>
      </c>
      <c r="AT22" s="565">
        <f>SUM('COND. FINANCIERAS IFIs'!$EH$22:$EJ$22)</f>
        <v>0</v>
      </c>
      <c r="AU22" s="565">
        <f>SUM('COND. FINANCIERAS IFIs'!$EK$22:$EM$22)</f>
        <v>0</v>
      </c>
      <c r="AV22" s="565">
        <f>SUM('COND. FINANCIERAS IFIs'!$EN$22:$EP$22)</f>
        <v>0</v>
      </c>
      <c r="AW22" s="565">
        <f>SUM('COND. FINANCIERAS IFIs'!$EQ$22:$ES$22)</f>
        <v>0</v>
      </c>
      <c r="AX22" s="565">
        <f>SUM('COND. FINANCIERAS IFIs'!$ET$22:$EV$22)</f>
        <v>0</v>
      </c>
      <c r="AY22" s="565">
        <f>SUM('COND. FINANCIERAS IFIs'!$EW$22:$EY$22)</f>
        <v>0</v>
      </c>
      <c r="AZ22" s="565">
        <f>SUM('COND. FINANCIERAS IFIs'!$EZ$22:$FB$22)</f>
        <v>0</v>
      </c>
      <c r="BA22" s="565">
        <f>SUM('COND. FINANCIERAS IFIs'!$FC$22:$FE$22)</f>
        <v>0</v>
      </c>
      <c r="BB22" s="565">
        <f>SUM('COND. FINANCIERAS IFIs'!$FF$22:$FH$22)</f>
        <v>0</v>
      </c>
      <c r="BC22" s="565">
        <f>SUM('COND. FINANCIERAS IFIs'!$FI18:FK$22)</f>
        <v>0</v>
      </c>
      <c r="BD22" s="565">
        <f>SUM('COND. FINANCIERAS IFIs'!$FL$22:$FN$22)</f>
        <v>0</v>
      </c>
      <c r="BE22" s="565">
        <f>SUM('COND. FINANCIERAS IFIs'!$FO$22:$FQ$22)</f>
        <v>0</v>
      </c>
      <c r="BF22" s="565">
        <f>SUM('COND. FINANCIERAS IFIs'!$FR$22:$FT$22)</f>
        <v>0</v>
      </c>
      <c r="BG22" s="565">
        <f>SUM('COND. FINANCIERAS IFIs'!$FU$22:$FW$22)</f>
        <v>0</v>
      </c>
      <c r="BH22" s="565">
        <f>SUM('COND. FINANCIERAS IFIs'!$FX$22:$FZ$22)</f>
        <v>0</v>
      </c>
      <c r="BI22" s="565">
        <f>SUM('COND. FINANCIERAS IFIs'!$GA$22:$GC$22)</f>
        <v>0</v>
      </c>
      <c r="BJ22" s="565">
        <f>SUM('COND. FINANCIERAS IFIs'!$GD$22:$GF$22)</f>
        <v>0</v>
      </c>
      <c r="BK22" s="565">
        <f>SUM('COND. FINANCIERAS IFIs'!$GG$22:$GI$22)</f>
        <v>0</v>
      </c>
      <c r="BL22" s="593">
        <f t="shared" si="5"/>
        <v>0</v>
      </c>
    </row>
    <row r="23" spans="1:64" s="82" customFormat="1" ht="12.75" x14ac:dyDescent="0.2">
      <c r="A23" s="749" t="s">
        <v>0</v>
      </c>
      <c r="B23" s="750"/>
      <c r="C23" s="751"/>
      <c r="D23" s="35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594">
        <f t="shared" si="5"/>
        <v>0</v>
      </c>
    </row>
    <row r="24" spans="1:64" s="82" customFormat="1" ht="12.75" x14ac:dyDescent="0.2">
      <c r="A24" s="749" t="s">
        <v>0</v>
      </c>
      <c r="B24" s="750"/>
      <c r="C24" s="751"/>
      <c r="D24" s="35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594">
        <f t="shared" si="5"/>
        <v>0</v>
      </c>
    </row>
    <row r="25" spans="1:64" s="82" customFormat="1" ht="12.75" x14ac:dyDescent="0.2">
      <c r="A25" s="755" t="s">
        <v>125</v>
      </c>
      <c r="B25" s="756"/>
      <c r="C25" s="757"/>
      <c r="D25" s="35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594">
        <f t="shared" si="5"/>
        <v>0</v>
      </c>
    </row>
    <row r="26" spans="1:64" s="82" customFormat="1" ht="12.75" x14ac:dyDescent="0.2">
      <c r="A26" s="755" t="s">
        <v>124</v>
      </c>
      <c r="B26" s="756"/>
      <c r="C26" s="757"/>
      <c r="D26" s="35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594">
        <f t="shared" si="5"/>
        <v>0</v>
      </c>
    </row>
    <row r="27" spans="1:64" s="82" customFormat="1" ht="12.75" x14ac:dyDescent="0.2">
      <c r="A27" s="755" t="s">
        <v>126</v>
      </c>
      <c r="B27" s="756"/>
      <c r="C27" s="757"/>
      <c r="D27" s="35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594">
        <f t="shared" si="5"/>
        <v>0</v>
      </c>
    </row>
    <row r="28" spans="1:64" s="82" customFormat="1" ht="12.75" x14ac:dyDescent="0.2">
      <c r="A28" s="749" t="s">
        <v>0</v>
      </c>
      <c r="B28" s="750"/>
      <c r="C28" s="751"/>
      <c r="D28" s="35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594">
        <f t="shared" si="5"/>
        <v>0</v>
      </c>
    </row>
    <row r="29" spans="1:64" s="82" customFormat="1" ht="12.75" x14ac:dyDescent="0.2">
      <c r="A29" s="763" t="s">
        <v>0</v>
      </c>
      <c r="B29" s="764"/>
      <c r="C29" s="765"/>
      <c r="D29" s="353"/>
      <c r="E29" s="340"/>
      <c r="F29" s="354"/>
      <c r="G29" s="340"/>
      <c r="H29" s="340"/>
      <c r="I29" s="340"/>
      <c r="J29" s="340"/>
      <c r="K29" s="339"/>
      <c r="L29" s="339"/>
      <c r="M29" s="339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595">
        <f t="shared" si="5"/>
        <v>0</v>
      </c>
    </row>
    <row r="30" spans="1:64" s="82" customFormat="1" ht="3.75" customHeight="1" x14ac:dyDescent="0.2">
      <c r="A30" s="289"/>
      <c r="B30" s="36"/>
      <c r="C30" s="36"/>
      <c r="D30" s="277"/>
      <c r="E30" s="277"/>
      <c r="F30" s="288"/>
      <c r="G30" s="277"/>
      <c r="H30" s="277"/>
      <c r="I30" s="277"/>
      <c r="J30" s="277"/>
      <c r="K30" s="282"/>
      <c r="L30" s="282"/>
      <c r="M30" s="282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</row>
    <row r="31" spans="1:64" s="82" customFormat="1" ht="14.25" x14ac:dyDescent="0.2">
      <c r="A31" s="754" t="s">
        <v>267</v>
      </c>
      <c r="B31" s="754"/>
      <c r="C31" s="754"/>
      <c r="D31" s="351">
        <f>IFERROR(D20-SUM(D21:D25)+SUM(D26:D29),0)</f>
        <v>0</v>
      </c>
      <c r="E31" s="355">
        <f>IFERROR(E20-SUM(E21:E25)+SUM(E26:E29),0)</f>
        <v>0</v>
      </c>
      <c r="F31" s="355">
        <f t="shared" ref="F31:BK31" si="6">IFERROR(F20-SUM(F21:F25)+SUM(F26:F29),0)</f>
        <v>0</v>
      </c>
      <c r="G31" s="355">
        <f t="shared" si="6"/>
        <v>0</v>
      </c>
      <c r="H31" s="355">
        <f t="shared" si="6"/>
        <v>0</v>
      </c>
      <c r="I31" s="355">
        <f t="shared" si="6"/>
        <v>0</v>
      </c>
      <c r="J31" s="355">
        <f t="shared" si="6"/>
        <v>0</v>
      </c>
      <c r="K31" s="355">
        <f t="shared" si="6"/>
        <v>0</v>
      </c>
      <c r="L31" s="355">
        <f t="shared" si="6"/>
        <v>0</v>
      </c>
      <c r="M31" s="355">
        <f t="shared" si="6"/>
        <v>0</v>
      </c>
      <c r="N31" s="355">
        <f t="shared" si="6"/>
        <v>0</v>
      </c>
      <c r="O31" s="355">
        <f t="shared" si="6"/>
        <v>0</v>
      </c>
      <c r="P31" s="355">
        <f t="shared" si="6"/>
        <v>0</v>
      </c>
      <c r="Q31" s="355">
        <f t="shared" si="6"/>
        <v>0</v>
      </c>
      <c r="R31" s="355">
        <f t="shared" si="6"/>
        <v>0</v>
      </c>
      <c r="S31" s="355">
        <f t="shared" si="6"/>
        <v>0</v>
      </c>
      <c r="T31" s="355">
        <f t="shared" si="6"/>
        <v>0</v>
      </c>
      <c r="U31" s="355">
        <f t="shared" si="6"/>
        <v>0</v>
      </c>
      <c r="V31" s="355">
        <f t="shared" si="6"/>
        <v>0</v>
      </c>
      <c r="W31" s="355">
        <f t="shared" si="6"/>
        <v>0</v>
      </c>
      <c r="X31" s="355">
        <f t="shared" si="6"/>
        <v>0</v>
      </c>
      <c r="Y31" s="355">
        <f t="shared" si="6"/>
        <v>0</v>
      </c>
      <c r="Z31" s="355">
        <f t="shared" si="6"/>
        <v>0</v>
      </c>
      <c r="AA31" s="355">
        <f t="shared" si="6"/>
        <v>0</v>
      </c>
      <c r="AB31" s="355">
        <f t="shared" si="6"/>
        <v>0</v>
      </c>
      <c r="AC31" s="355">
        <f t="shared" si="6"/>
        <v>0</v>
      </c>
      <c r="AD31" s="355">
        <f t="shared" si="6"/>
        <v>0</v>
      </c>
      <c r="AE31" s="355">
        <f t="shared" si="6"/>
        <v>0</v>
      </c>
      <c r="AF31" s="355">
        <f t="shared" si="6"/>
        <v>0</v>
      </c>
      <c r="AG31" s="355">
        <f t="shared" si="6"/>
        <v>0</v>
      </c>
      <c r="AH31" s="355">
        <f t="shared" si="6"/>
        <v>0</v>
      </c>
      <c r="AI31" s="355">
        <f t="shared" si="6"/>
        <v>0</v>
      </c>
      <c r="AJ31" s="355">
        <f t="shared" si="6"/>
        <v>0</v>
      </c>
      <c r="AK31" s="355">
        <f t="shared" si="6"/>
        <v>0</v>
      </c>
      <c r="AL31" s="355">
        <f t="shared" si="6"/>
        <v>0</v>
      </c>
      <c r="AM31" s="355">
        <f t="shared" si="6"/>
        <v>0</v>
      </c>
      <c r="AN31" s="355">
        <f t="shared" si="6"/>
        <v>0</v>
      </c>
      <c r="AO31" s="355">
        <f t="shared" si="6"/>
        <v>0</v>
      </c>
      <c r="AP31" s="355">
        <f t="shared" si="6"/>
        <v>0</v>
      </c>
      <c r="AQ31" s="355">
        <f t="shared" si="6"/>
        <v>0</v>
      </c>
      <c r="AR31" s="355">
        <f t="shared" si="6"/>
        <v>0</v>
      </c>
      <c r="AS31" s="355">
        <f t="shared" si="6"/>
        <v>0</v>
      </c>
      <c r="AT31" s="355">
        <f t="shared" si="6"/>
        <v>0</v>
      </c>
      <c r="AU31" s="355">
        <f t="shared" si="6"/>
        <v>0</v>
      </c>
      <c r="AV31" s="355">
        <f t="shared" si="6"/>
        <v>0</v>
      </c>
      <c r="AW31" s="355">
        <f t="shared" si="6"/>
        <v>0</v>
      </c>
      <c r="AX31" s="355">
        <f t="shared" si="6"/>
        <v>0</v>
      </c>
      <c r="AY31" s="355">
        <f t="shared" si="6"/>
        <v>0</v>
      </c>
      <c r="AZ31" s="355">
        <f t="shared" si="6"/>
        <v>0</v>
      </c>
      <c r="BA31" s="355">
        <f t="shared" si="6"/>
        <v>0</v>
      </c>
      <c r="BB31" s="355">
        <f t="shared" si="6"/>
        <v>0</v>
      </c>
      <c r="BC31" s="355">
        <f t="shared" si="6"/>
        <v>0</v>
      </c>
      <c r="BD31" s="355">
        <f t="shared" si="6"/>
        <v>0</v>
      </c>
      <c r="BE31" s="355">
        <f t="shared" si="6"/>
        <v>0</v>
      </c>
      <c r="BF31" s="355">
        <f t="shared" si="6"/>
        <v>0</v>
      </c>
      <c r="BG31" s="355">
        <f t="shared" si="6"/>
        <v>0</v>
      </c>
      <c r="BH31" s="355">
        <f t="shared" si="6"/>
        <v>0</v>
      </c>
      <c r="BI31" s="355">
        <f t="shared" si="6"/>
        <v>0</v>
      </c>
      <c r="BJ31" s="355">
        <f t="shared" si="6"/>
        <v>0</v>
      </c>
      <c r="BK31" s="355">
        <f t="shared" si="6"/>
        <v>0</v>
      </c>
      <c r="BL31" s="356">
        <f>IFERROR(BL20-SUM(BL21:BL25)+SUM(BL26:BL29),0)</f>
        <v>0</v>
      </c>
    </row>
    <row r="32" spans="1:64" s="82" customFormat="1" ht="12.75" x14ac:dyDescent="0.2">
      <c r="A32" s="761" t="s">
        <v>107</v>
      </c>
      <c r="B32" s="762"/>
      <c r="C32" s="762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59">
        <f>SUM(D32:BK32)</f>
        <v>0</v>
      </c>
    </row>
    <row r="33" spans="1:64" s="278" customFormat="1" ht="4.5" customHeight="1" x14ac:dyDescent="0.2">
      <c r="A33" s="287"/>
      <c r="B33" s="287"/>
      <c r="C33" s="287"/>
      <c r="D33" s="277"/>
      <c r="E33" s="277"/>
      <c r="F33" s="279"/>
      <c r="G33" s="277"/>
      <c r="H33" s="277"/>
      <c r="I33" s="285"/>
      <c r="J33" s="277"/>
      <c r="K33" s="286"/>
      <c r="L33" s="286"/>
      <c r="M33" s="286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</row>
    <row r="34" spans="1:64" s="82" customFormat="1" ht="14.25" x14ac:dyDescent="0.2">
      <c r="A34" s="754" t="s">
        <v>266</v>
      </c>
      <c r="B34" s="754"/>
      <c r="C34" s="754"/>
      <c r="D34" s="351">
        <f>D31-D32</f>
        <v>0</v>
      </c>
      <c r="E34" s="355">
        <f t="shared" ref="E34:AI34" si="7">E31-E32</f>
        <v>0</v>
      </c>
      <c r="F34" s="355">
        <f t="shared" si="7"/>
        <v>0</v>
      </c>
      <c r="G34" s="355">
        <f t="shared" si="7"/>
        <v>0</v>
      </c>
      <c r="H34" s="355">
        <f t="shared" si="7"/>
        <v>0</v>
      </c>
      <c r="I34" s="355">
        <f t="shared" si="7"/>
        <v>0</v>
      </c>
      <c r="J34" s="355">
        <f t="shared" si="7"/>
        <v>0</v>
      </c>
      <c r="K34" s="355">
        <f t="shared" si="7"/>
        <v>0</v>
      </c>
      <c r="L34" s="355">
        <f t="shared" si="7"/>
        <v>0</v>
      </c>
      <c r="M34" s="355">
        <f t="shared" si="7"/>
        <v>0</v>
      </c>
      <c r="N34" s="355">
        <f t="shared" si="7"/>
        <v>0</v>
      </c>
      <c r="O34" s="355">
        <f t="shared" si="7"/>
        <v>0</v>
      </c>
      <c r="P34" s="355">
        <f t="shared" si="7"/>
        <v>0</v>
      </c>
      <c r="Q34" s="355">
        <f t="shared" si="7"/>
        <v>0</v>
      </c>
      <c r="R34" s="355">
        <f t="shared" si="7"/>
        <v>0</v>
      </c>
      <c r="S34" s="355">
        <f t="shared" si="7"/>
        <v>0</v>
      </c>
      <c r="T34" s="355">
        <f t="shared" si="7"/>
        <v>0</v>
      </c>
      <c r="U34" s="355">
        <f t="shared" si="7"/>
        <v>0</v>
      </c>
      <c r="V34" s="355">
        <f t="shared" si="7"/>
        <v>0</v>
      </c>
      <c r="W34" s="355">
        <f t="shared" si="7"/>
        <v>0</v>
      </c>
      <c r="X34" s="355">
        <f t="shared" si="7"/>
        <v>0</v>
      </c>
      <c r="Y34" s="355">
        <f t="shared" si="7"/>
        <v>0</v>
      </c>
      <c r="Z34" s="355">
        <f t="shared" si="7"/>
        <v>0</v>
      </c>
      <c r="AA34" s="355">
        <f t="shared" si="7"/>
        <v>0</v>
      </c>
      <c r="AB34" s="355">
        <f t="shared" si="7"/>
        <v>0</v>
      </c>
      <c r="AC34" s="355">
        <f t="shared" si="7"/>
        <v>0</v>
      </c>
      <c r="AD34" s="355">
        <f t="shared" si="7"/>
        <v>0</v>
      </c>
      <c r="AE34" s="355">
        <f t="shared" si="7"/>
        <v>0</v>
      </c>
      <c r="AF34" s="355">
        <f t="shared" si="7"/>
        <v>0</v>
      </c>
      <c r="AG34" s="355">
        <f t="shared" si="7"/>
        <v>0</v>
      </c>
      <c r="AH34" s="355">
        <f t="shared" si="7"/>
        <v>0</v>
      </c>
      <c r="AI34" s="355">
        <f t="shared" si="7"/>
        <v>0</v>
      </c>
      <c r="AJ34" s="355">
        <f t="shared" ref="AJ34:BK34" si="8">AJ31-AJ32</f>
        <v>0</v>
      </c>
      <c r="AK34" s="355">
        <f t="shared" si="8"/>
        <v>0</v>
      </c>
      <c r="AL34" s="355">
        <f t="shared" si="8"/>
        <v>0</v>
      </c>
      <c r="AM34" s="355">
        <f t="shared" si="8"/>
        <v>0</v>
      </c>
      <c r="AN34" s="355">
        <f t="shared" si="8"/>
        <v>0</v>
      </c>
      <c r="AO34" s="355">
        <f t="shared" si="8"/>
        <v>0</v>
      </c>
      <c r="AP34" s="355">
        <f t="shared" si="8"/>
        <v>0</v>
      </c>
      <c r="AQ34" s="355">
        <f t="shared" si="8"/>
        <v>0</v>
      </c>
      <c r="AR34" s="355">
        <f t="shared" si="8"/>
        <v>0</v>
      </c>
      <c r="AS34" s="355">
        <f t="shared" si="8"/>
        <v>0</v>
      </c>
      <c r="AT34" s="355">
        <f t="shared" si="8"/>
        <v>0</v>
      </c>
      <c r="AU34" s="355">
        <f t="shared" si="8"/>
        <v>0</v>
      </c>
      <c r="AV34" s="355">
        <f t="shared" si="8"/>
        <v>0</v>
      </c>
      <c r="AW34" s="355">
        <f t="shared" si="8"/>
        <v>0</v>
      </c>
      <c r="AX34" s="355">
        <f t="shared" si="8"/>
        <v>0</v>
      </c>
      <c r="AY34" s="355">
        <f t="shared" si="8"/>
        <v>0</v>
      </c>
      <c r="AZ34" s="355">
        <f t="shared" si="8"/>
        <v>0</v>
      </c>
      <c r="BA34" s="355">
        <f t="shared" si="8"/>
        <v>0</v>
      </c>
      <c r="BB34" s="355">
        <f t="shared" si="8"/>
        <v>0</v>
      </c>
      <c r="BC34" s="355">
        <f t="shared" si="8"/>
        <v>0</v>
      </c>
      <c r="BD34" s="355">
        <f t="shared" si="8"/>
        <v>0</v>
      </c>
      <c r="BE34" s="355">
        <f t="shared" si="8"/>
        <v>0</v>
      </c>
      <c r="BF34" s="355">
        <f t="shared" si="8"/>
        <v>0</v>
      </c>
      <c r="BG34" s="355">
        <f t="shared" si="8"/>
        <v>0</v>
      </c>
      <c r="BH34" s="355">
        <f t="shared" si="8"/>
        <v>0</v>
      </c>
      <c r="BI34" s="355">
        <f t="shared" si="8"/>
        <v>0</v>
      </c>
      <c r="BJ34" s="355">
        <f t="shared" si="8"/>
        <v>0</v>
      </c>
      <c r="BK34" s="355">
        <f t="shared" si="8"/>
        <v>0</v>
      </c>
      <c r="BL34" s="358">
        <f>BL31-BL32</f>
        <v>0</v>
      </c>
    </row>
    <row r="35" spans="1:64" s="278" customFormat="1" ht="12.75" x14ac:dyDescent="0.2">
      <c r="A35" s="761" t="s">
        <v>16</v>
      </c>
      <c r="B35" s="762"/>
      <c r="C35" s="762"/>
      <c r="D35" s="331"/>
      <c r="E35" s="331"/>
      <c r="F35" s="335"/>
      <c r="G35" s="331"/>
      <c r="H35" s="331"/>
      <c r="I35" s="332"/>
      <c r="J35" s="331"/>
      <c r="K35" s="334"/>
      <c r="L35" s="334"/>
      <c r="M35" s="334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59">
        <f>SUM(D35:BK35)</f>
        <v>0</v>
      </c>
    </row>
    <row r="36" spans="1:64" s="278" customFormat="1" ht="6" customHeight="1" x14ac:dyDescent="0.2">
      <c r="A36" s="284"/>
      <c r="B36" s="283"/>
      <c r="C36" s="283"/>
      <c r="D36" s="277"/>
      <c r="E36" s="277"/>
      <c r="F36" s="279"/>
      <c r="G36" s="277"/>
      <c r="H36" s="277"/>
      <c r="I36" s="277"/>
      <c r="J36" s="277"/>
      <c r="K36" s="282"/>
      <c r="L36" s="282"/>
      <c r="M36" s="281"/>
      <c r="N36" s="277"/>
      <c r="O36" s="277"/>
      <c r="P36" s="277"/>
      <c r="Q36" s="277"/>
      <c r="R36" s="280"/>
      <c r="S36" s="280"/>
      <c r="T36" s="277"/>
      <c r="U36" s="277"/>
      <c r="V36" s="277"/>
      <c r="W36" s="277"/>
      <c r="X36" s="280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</row>
    <row r="37" spans="1:64" s="82" customFormat="1" ht="14.25" x14ac:dyDescent="0.2">
      <c r="A37" s="754" t="s">
        <v>265</v>
      </c>
      <c r="B37" s="754"/>
      <c r="C37" s="754"/>
      <c r="D37" s="351">
        <f t="shared" ref="D37:AI37" si="9">D34-D35</f>
        <v>0</v>
      </c>
      <c r="E37" s="355">
        <f t="shared" si="9"/>
        <v>0</v>
      </c>
      <c r="F37" s="355">
        <f t="shared" si="9"/>
        <v>0</v>
      </c>
      <c r="G37" s="355">
        <f t="shared" si="9"/>
        <v>0</v>
      </c>
      <c r="H37" s="355">
        <f t="shared" si="9"/>
        <v>0</v>
      </c>
      <c r="I37" s="355">
        <f t="shared" si="9"/>
        <v>0</v>
      </c>
      <c r="J37" s="355">
        <f t="shared" si="9"/>
        <v>0</v>
      </c>
      <c r="K37" s="355">
        <f t="shared" si="9"/>
        <v>0</v>
      </c>
      <c r="L37" s="355">
        <f t="shared" si="9"/>
        <v>0</v>
      </c>
      <c r="M37" s="355">
        <f t="shared" si="9"/>
        <v>0</v>
      </c>
      <c r="N37" s="355">
        <f t="shared" si="9"/>
        <v>0</v>
      </c>
      <c r="O37" s="355">
        <f t="shared" si="9"/>
        <v>0</v>
      </c>
      <c r="P37" s="355">
        <f t="shared" si="9"/>
        <v>0</v>
      </c>
      <c r="Q37" s="355">
        <f t="shared" si="9"/>
        <v>0</v>
      </c>
      <c r="R37" s="355">
        <f t="shared" si="9"/>
        <v>0</v>
      </c>
      <c r="S37" s="355">
        <f t="shared" si="9"/>
        <v>0</v>
      </c>
      <c r="T37" s="355">
        <f t="shared" si="9"/>
        <v>0</v>
      </c>
      <c r="U37" s="355">
        <f t="shared" si="9"/>
        <v>0</v>
      </c>
      <c r="V37" s="355">
        <f t="shared" si="9"/>
        <v>0</v>
      </c>
      <c r="W37" s="355">
        <f t="shared" si="9"/>
        <v>0</v>
      </c>
      <c r="X37" s="355">
        <f t="shared" si="9"/>
        <v>0</v>
      </c>
      <c r="Y37" s="355">
        <f t="shared" si="9"/>
        <v>0</v>
      </c>
      <c r="Z37" s="355">
        <f t="shared" si="9"/>
        <v>0</v>
      </c>
      <c r="AA37" s="355">
        <f t="shared" si="9"/>
        <v>0</v>
      </c>
      <c r="AB37" s="355">
        <f t="shared" si="9"/>
        <v>0</v>
      </c>
      <c r="AC37" s="355">
        <f t="shared" si="9"/>
        <v>0</v>
      </c>
      <c r="AD37" s="355">
        <f t="shared" si="9"/>
        <v>0</v>
      </c>
      <c r="AE37" s="355">
        <f t="shared" si="9"/>
        <v>0</v>
      </c>
      <c r="AF37" s="355">
        <f t="shared" si="9"/>
        <v>0</v>
      </c>
      <c r="AG37" s="355">
        <f t="shared" si="9"/>
        <v>0</v>
      </c>
      <c r="AH37" s="355">
        <f t="shared" si="9"/>
        <v>0</v>
      </c>
      <c r="AI37" s="355">
        <f t="shared" si="9"/>
        <v>0</v>
      </c>
      <c r="AJ37" s="355">
        <f t="shared" ref="AJ37:BK37" si="10">AJ34-AJ35</f>
        <v>0</v>
      </c>
      <c r="AK37" s="355">
        <f t="shared" si="10"/>
        <v>0</v>
      </c>
      <c r="AL37" s="355">
        <f t="shared" si="10"/>
        <v>0</v>
      </c>
      <c r="AM37" s="355">
        <f t="shared" si="10"/>
        <v>0</v>
      </c>
      <c r="AN37" s="355">
        <f t="shared" si="10"/>
        <v>0</v>
      </c>
      <c r="AO37" s="355">
        <f t="shared" si="10"/>
        <v>0</v>
      </c>
      <c r="AP37" s="355">
        <f t="shared" si="10"/>
        <v>0</v>
      </c>
      <c r="AQ37" s="355">
        <f t="shared" si="10"/>
        <v>0</v>
      </c>
      <c r="AR37" s="355">
        <f t="shared" si="10"/>
        <v>0</v>
      </c>
      <c r="AS37" s="355">
        <f t="shared" si="10"/>
        <v>0</v>
      </c>
      <c r="AT37" s="355">
        <f t="shared" si="10"/>
        <v>0</v>
      </c>
      <c r="AU37" s="355">
        <f t="shared" si="10"/>
        <v>0</v>
      </c>
      <c r="AV37" s="355">
        <f t="shared" si="10"/>
        <v>0</v>
      </c>
      <c r="AW37" s="355">
        <f t="shared" si="10"/>
        <v>0</v>
      </c>
      <c r="AX37" s="355">
        <f t="shared" si="10"/>
        <v>0</v>
      </c>
      <c r="AY37" s="355">
        <f t="shared" si="10"/>
        <v>0</v>
      </c>
      <c r="AZ37" s="355">
        <f t="shared" si="10"/>
        <v>0</v>
      </c>
      <c r="BA37" s="355">
        <f t="shared" si="10"/>
        <v>0</v>
      </c>
      <c r="BB37" s="355">
        <f t="shared" si="10"/>
        <v>0</v>
      </c>
      <c r="BC37" s="355">
        <f t="shared" si="10"/>
        <v>0</v>
      </c>
      <c r="BD37" s="355">
        <f t="shared" si="10"/>
        <v>0</v>
      </c>
      <c r="BE37" s="355">
        <f t="shared" si="10"/>
        <v>0</v>
      </c>
      <c r="BF37" s="355">
        <f t="shared" si="10"/>
        <v>0</v>
      </c>
      <c r="BG37" s="355">
        <f t="shared" si="10"/>
        <v>0</v>
      </c>
      <c r="BH37" s="355">
        <f t="shared" si="10"/>
        <v>0</v>
      </c>
      <c r="BI37" s="355">
        <f t="shared" si="10"/>
        <v>0</v>
      </c>
      <c r="BJ37" s="355">
        <f t="shared" si="10"/>
        <v>0</v>
      </c>
      <c r="BK37" s="355">
        <f t="shared" si="10"/>
        <v>0</v>
      </c>
      <c r="BL37" s="358">
        <f>BL34-BL35</f>
        <v>0</v>
      </c>
    </row>
    <row r="38" spans="1:64" x14ac:dyDescent="0.25">
      <c r="E38" s="277"/>
      <c r="J38" s="277"/>
    </row>
    <row r="39" spans="1:64" x14ac:dyDescent="0.25">
      <c r="E39" s="277"/>
      <c r="J39" s="277"/>
    </row>
    <row r="40" spans="1:64" x14ac:dyDescent="0.25">
      <c r="E40" s="277"/>
      <c r="J40" s="277"/>
    </row>
    <row r="41" spans="1:64" x14ac:dyDescent="0.25">
      <c r="E41" s="277"/>
      <c r="J41" s="277"/>
    </row>
    <row r="42" spans="1:64" x14ac:dyDescent="0.25">
      <c r="E42" s="277"/>
      <c r="J42" s="277"/>
    </row>
    <row r="43" spans="1:64" x14ac:dyDescent="0.25">
      <c r="E43" s="277"/>
      <c r="J43" s="277"/>
    </row>
    <row r="44" spans="1:64" x14ac:dyDescent="0.25">
      <c r="E44" s="277"/>
      <c r="J44" s="277"/>
    </row>
    <row r="45" spans="1:64" x14ac:dyDescent="0.25">
      <c r="E45" s="277"/>
      <c r="J45" s="277"/>
    </row>
    <row r="46" spans="1:64" x14ac:dyDescent="0.25">
      <c r="E46" s="277"/>
      <c r="J46" s="277"/>
    </row>
    <row r="47" spans="1:64" x14ac:dyDescent="0.25">
      <c r="E47" s="277"/>
      <c r="J47" s="277"/>
    </row>
    <row r="48" spans="1:64" x14ac:dyDescent="0.25">
      <c r="E48" s="277"/>
      <c r="J48" s="277"/>
    </row>
    <row r="49" spans="5:10" x14ac:dyDescent="0.25">
      <c r="E49" s="277"/>
      <c r="J49" s="277"/>
    </row>
    <row r="50" spans="5:10" x14ac:dyDescent="0.25">
      <c r="E50" s="277"/>
      <c r="J50" s="277"/>
    </row>
    <row r="51" spans="5:10" x14ac:dyDescent="0.25">
      <c r="E51" s="277"/>
      <c r="J51" s="277"/>
    </row>
    <row r="52" spans="5:10" x14ac:dyDescent="0.25">
      <c r="E52" s="277"/>
      <c r="J52" s="277"/>
    </row>
    <row r="53" spans="5:10" x14ac:dyDescent="0.25">
      <c r="E53" s="277"/>
      <c r="J53" s="277"/>
    </row>
    <row r="54" spans="5:10" x14ac:dyDescent="0.25">
      <c r="E54" s="277"/>
      <c r="J54" s="277"/>
    </row>
    <row r="55" spans="5:10" x14ac:dyDescent="0.25">
      <c r="E55" s="277"/>
    </row>
    <row r="56" spans="5:10" x14ac:dyDescent="0.25">
      <c r="E56" s="277"/>
    </row>
    <row r="57" spans="5:10" x14ac:dyDescent="0.25">
      <c r="E57" s="277"/>
    </row>
    <row r="58" spans="5:10" x14ac:dyDescent="0.25">
      <c r="E58" s="277"/>
    </row>
    <row r="59" spans="5:10" x14ac:dyDescent="0.25">
      <c r="E59" s="277"/>
    </row>
    <row r="60" spans="5:10" x14ac:dyDescent="0.25">
      <c r="E60" s="277"/>
    </row>
    <row r="61" spans="5:10" x14ac:dyDescent="0.25">
      <c r="E61" s="277"/>
    </row>
    <row r="62" spans="5:10" x14ac:dyDescent="0.25">
      <c r="E62" s="277"/>
    </row>
    <row r="63" spans="5:10" x14ac:dyDescent="0.25">
      <c r="E63" s="277"/>
    </row>
    <row r="64" spans="5:10" x14ac:dyDescent="0.25">
      <c r="E64" s="277"/>
    </row>
    <row r="65" spans="5:5" x14ac:dyDescent="0.25">
      <c r="E65" s="277"/>
    </row>
    <row r="66" spans="5:5" x14ac:dyDescent="0.25">
      <c r="E66" s="277"/>
    </row>
    <row r="67" spans="5:5" x14ac:dyDescent="0.25">
      <c r="E67" s="277"/>
    </row>
    <row r="68" spans="5:5" x14ac:dyDescent="0.25">
      <c r="E68" s="277"/>
    </row>
    <row r="69" spans="5:5" x14ac:dyDescent="0.25">
      <c r="E69" s="277"/>
    </row>
    <row r="70" spans="5:5" x14ac:dyDescent="0.25">
      <c r="E70" s="277"/>
    </row>
    <row r="71" spans="5:5" x14ac:dyDescent="0.25">
      <c r="E71" s="277"/>
    </row>
    <row r="72" spans="5:5" x14ac:dyDescent="0.25">
      <c r="E72" s="277"/>
    </row>
    <row r="73" spans="5:5" x14ac:dyDescent="0.25">
      <c r="E73" s="277"/>
    </row>
    <row r="74" spans="5:5" x14ac:dyDescent="0.25">
      <c r="E74" s="277"/>
    </row>
    <row r="75" spans="5:5" x14ac:dyDescent="0.25">
      <c r="E75" s="277"/>
    </row>
    <row r="76" spans="5:5" x14ac:dyDescent="0.25">
      <c r="E76" s="277"/>
    </row>
    <row r="77" spans="5:5" x14ac:dyDescent="0.25">
      <c r="E77" s="277"/>
    </row>
    <row r="78" spans="5:5" x14ac:dyDescent="0.25">
      <c r="E78" s="277"/>
    </row>
    <row r="79" spans="5:5" x14ac:dyDescent="0.25">
      <c r="E79" s="277"/>
    </row>
    <row r="80" spans="5:5" x14ac:dyDescent="0.25">
      <c r="E80" s="277"/>
    </row>
    <row r="81" spans="5:6" x14ac:dyDescent="0.25">
      <c r="E81" s="277"/>
    </row>
    <row r="82" spans="5:6" x14ac:dyDescent="0.25">
      <c r="E82" s="277"/>
      <c r="F82" s="277"/>
    </row>
    <row r="83" spans="5:6" x14ac:dyDescent="0.25">
      <c r="E83" s="277"/>
    </row>
    <row r="84" spans="5:6" x14ac:dyDescent="0.25">
      <c r="E84" s="277"/>
    </row>
    <row r="85" spans="5:6" x14ac:dyDescent="0.25">
      <c r="E85" s="277"/>
    </row>
    <row r="86" spans="5:6" x14ac:dyDescent="0.25">
      <c r="E86" s="277"/>
    </row>
    <row r="87" spans="5:6" x14ac:dyDescent="0.25">
      <c r="E87" s="277"/>
    </row>
    <row r="88" spans="5:6" x14ac:dyDescent="0.25">
      <c r="E88" s="277"/>
    </row>
    <row r="89" spans="5:6" x14ac:dyDescent="0.25">
      <c r="E89" s="277"/>
    </row>
    <row r="90" spans="5:6" x14ac:dyDescent="0.25">
      <c r="E90" s="277"/>
    </row>
    <row r="91" spans="5:6" x14ac:dyDescent="0.25">
      <c r="E91" s="277"/>
    </row>
    <row r="92" spans="5:6" x14ac:dyDescent="0.25">
      <c r="E92" s="277"/>
    </row>
    <row r="93" spans="5:6" x14ac:dyDescent="0.25">
      <c r="E93" s="277"/>
    </row>
    <row r="94" spans="5:6" x14ac:dyDescent="0.25">
      <c r="E94" s="277"/>
    </row>
    <row r="95" spans="5:6" x14ac:dyDescent="0.25">
      <c r="E95" s="277"/>
    </row>
    <row r="96" spans="5:6" x14ac:dyDescent="0.25">
      <c r="E96" s="277"/>
    </row>
    <row r="97" spans="5:5" x14ac:dyDescent="0.25">
      <c r="E97" s="277"/>
    </row>
    <row r="98" spans="5:5" x14ac:dyDescent="0.25">
      <c r="E98" s="277"/>
    </row>
    <row r="99" spans="5:5" x14ac:dyDescent="0.25">
      <c r="E99" s="277"/>
    </row>
    <row r="100" spans="5:5" x14ac:dyDescent="0.25">
      <c r="E100" s="277"/>
    </row>
    <row r="101" spans="5:5" x14ac:dyDescent="0.25">
      <c r="E101" s="277"/>
    </row>
    <row r="102" spans="5:5" x14ac:dyDescent="0.25">
      <c r="E102" s="277"/>
    </row>
    <row r="103" spans="5:5" x14ac:dyDescent="0.25">
      <c r="E103" s="277"/>
    </row>
    <row r="104" spans="5:5" x14ac:dyDescent="0.25">
      <c r="E104" s="277"/>
    </row>
    <row r="105" spans="5:5" x14ac:dyDescent="0.25">
      <c r="E105" s="277"/>
    </row>
    <row r="106" spans="5:5" x14ac:dyDescent="0.25">
      <c r="E106" s="277"/>
    </row>
    <row r="107" spans="5:5" x14ac:dyDescent="0.25">
      <c r="E107" s="277"/>
    </row>
    <row r="108" spans="5:5" x14ac:dyDescent="0.25">
      <c r="E108" s="277"/>
    </row>
    <row r="109" spans="5:5" x14ac:dyDescent="0.25">
      <c r="E109" s="277"/>
    </row>
    <row r="110" spans="5:5" x14ac:dyDescent="0.25">
      <c r="E110" s="277"/>
    </row>
    <row r="111" spans="5:5" x14ac:dyDescent="0.25">
      <c r="E111" s="277"/>
    </row>
    <row r="112" spans="5:5" x14ac:dyDescent="0.25">
      <c r="E112" s="277"/>
    </row>
    <row r="113" spans="5:5" x14ac:dyDescent="0.25">
      <c r="E113" s="277"/>
    </row>
    <row r="114" spans="5:5" x14ac:dyDescent="0.25">
      <c r="E114" s="277"/>
    </row>
    <row r="115" spans="5:5" x14ac:dyDescent="0.25">
      <c r="E115" s="277"/>
    </row>
    <row r="116" spans="5:5" x14ac:dyDescent="0.25">
      <c r="E116" s="277"/>
    </row>
    <row r="117" spans="5:5" x14ac:dyDescent="0.25">
      <c r="E117" s="277"/>
    </row>
    <row r="118" spans="5:5" x14ac:dyDescent="0.25">
      <c r="E118" s="277"/>
    </row>
    <row r="119" spans="5:5" x14ac:dyDescent="0.25">
      <c r="E119" s="277"/>
    </row>
    <row r="120" spans="5:5" x14ac:dyDescent="0.25">
      <c r="E120" s="277"/>
    </row>
    <row r="121" spans="5:5" x14ac:dyDescent="0.25">
      <c r="E121" s="277"/>
    </row>
    <row r="122" spans="5:5" x14ac:dyDescent="0.25">
      <c r="E122" s="277"/>
    </row>
    <row r="123" spans="5:5" x14ac:dyDescent="0.25">
      <c r="E123" s="277"/>
    </row>
    <row r="124" spans="5:5" x14ac:dyDescent="0.25">
      <c r="E124" s="277"/>
    </row>
    <row r="125" spans="5:5" x14ac:dyDescent="0.25">
      <c r="E125" s="277"/>
    </row>
    <row r="126" spans="5:5" x14ac:dyDescent="0.25">
      <c r="E126" s="277"/>
    </row>
    <row r="127" spans="5:5" x14ac:dyDescent="0.25">
      <c r="E127" s="277"/>
    </row>
    <row r="128" spans="5:5" x14ac:dyDescent="0.25">
      <c r="E128" s="277"/>
    </row>
    <row r="129" spans="5:5" x14ac:dyDescent="0.25">
      <c r="E129" s="277"/>
    </row>
    <row r="130" spans="5:5" x14ac:dyDescent="0.25">
      <c r="E130" s="277"/>
    </row>
    <row r="131" spans="5:5" x14ac:dyDescent="0.25">
      <c r="E131" s="277"/>
    </row>
    <row r="132" spans="5:5" x14ac:dyDescent="0.25">
      <c r="E132" s="277"/>
    </row>
    <row r="133" spans="5:5" x14ac:dyDescent="0.25">
      <c r="E133" s="277"/>
    </row>
    <row r="134" spans="5:5" x14ac:dyDescent="0.25">
      <c r="E134" s="277"/>
    </row>
    <row r="135" spans="5:5" x14ac:dyDescent="0.25">
      <c r="E135" s="277"/>
    </row>
    <row r="136" spans="5:5" x14ac:dyDescent="0.25">
      <c r="E136" s="277"/>
    </row>
    <row r="137" spans="5:5" x14ac:dyDescent="0.25">
      <c r="E137" s="277"/>
    </row>
    <row r="138" spans="5:5" x14ac:dyDescent="0.25">
      <c r="E138" s="277"/>
    </row>
    <row r="139" spans="5:5" x14ac:dyDescent="0.25">
      <c r="E139" s="277"/>
    </row>
    <row r="140" spans="5:5" x14ac:dyDescent="0.25">
      <c r="E140" s="277"/>
    </row>
    <row r="141" spans="5:5" x14ac:dyDescent="0.25">
      <c r="E141" s="277"/>
    </row>
    <row r="142" spans="5:5" x14ac:dyDescent="0.25">
      <c r="E142" s="277"/>
    </row>
    <row r="143" spans="5:5" x14ac:dyDescent="0.25">
      <c r="E143" s="277"/>
    </row>
    <row r="144" spans="5:5" x14ac:dyDescent="0.25">
      <c r="E144" s="277"/>
    </row>
    <row r="145" spans="5:5" x14ac:dyDescent="0.25">
      <c r="E145" s="277"/>
    </row>
    <row r="146" spans="5:5" x14ac:dyDescent="0.25">
      <c r="E146" s="277"/>
    </row>
    <row r="147" spans="5:5" x14ac:dyDescent="0.25">
      <c r="E147" s="277"/>
    </row>
    <row r="148" spans="5:5" x14ac:dyDescent="0.25">
      <c r="E148" s="277"/>
    </row>
    <row r="149" spans="5:5" x14ac:dyDescent="0.25">
      <c r="E149" s="277"/>
    </row>
    <row r="150" spans="5:5" x14ac:dyDescent="0.25">
      <c r="E150" s="277"/>
    </row>
    <row r="151" spans="5:5" x14ac:dyDescent="0.25">
      <c r="E151" s="277"/>
    </row>
    <row r="152" spans="5:5" x14ac:dyDescent="0.25">
      <c r="E152" s="277"/>
    </row>
    <row r="153" spans="5:5" x14ac:dyDescent="0.25">
      <c r="E153" s="277"/>
    </row>
    <row r="154" spans="5:5" x14ac:dyDescent="0.25">
      <c r="E154" s="277"/>
    </row>
    <row r="155" spans="5:5" x14ac:dyDescent="0.25">
      <c r="E155" s="277"/>
    </row>
    <row r="156" spans="5:5" x14ac:dyDescent="0.25">
      <c r="E156" s="277"/>
    </row>
    <row r="157" spans="5:5" x14ac:dyDescent="0.25">
      <c r="E157" s="277"/>
    </row>
    <row r="158" spans="5:5" x14ac:dyDescent="0.25">
      <c r="E158" s="277"/>
    </row>
    <row r="159" spans="5:5" x14ac:dyDescent="0.25">
      <c r="E159" s="277"/>
    </row>
    <row r="160" spans="5:5" x14ac:dyDescent="0.25">
      <c r="E160" s="277"/>
    </row>
    <row r="161" spans="5:5" x14ac:dyDescent="0.25">
      <c r="E161" s="277"/>
    </row>
    <row r="162" spans="5:5" x14ac:dyDescent="0.25">
      <c r="E162" s="277"/>
    </row>
    <row r="163" spans="5:5" x14ac:dyDescent="0.25">
      <c r="E163" s="277"/>
    </row>
    <row r="164" spans="5:5" x14ac:dyDescent="0.25">
      <c r="E164" s="277"/>
    </row>
    <row r="165" spans="5:5" x14ac:dyDescent="0.25">
      <c r="E165" s="277"/>
    </row>
    <row r="166" spans="5:5" x14ac:dyDescent="0.25">
      <c r="E166" s="277"/>
    </row>
    <row r="167" spans="5:5" x14ac:dyDescent="0.25">
      <c r="E167" s="277"/>
    </row>
    <row r="168" spans="5:5" x14ac:dyDescent="0.25">
      <c r="E168" s="277"/>
    </row>
    <row r="169" spans="5:5" x14ac:dyDescent="0.25">
      <c r="E169" s="277"/>
    </row>
    <row r="170" spans="5:5" x14ac:dyDescent="0.25">
      <c r="E170" s="277"/>
    </row>
    <row r="171" spans="5:5" x14ac:dyDescent="0.25">
      <c r="E171" s="277"/>
    </row>
    <row r="172" spans="5:5" x14ac:dyDescent="0.25">
      <c r="E172" s="277"/>
    </row>
    <row r="173" spans="5:5" x14ac:dyDescent="0.25">
      <c r="E173" s="277"/>
    </row>
    <row r="174" spans="5:5" x14ac:dyDescent="0.25">
      <c r="E174" s="277"/>
    </row>
    <row r="175" spans="5:5" x14ac:dyDescent="0.25">
      <c r="E175" s="277"/>
    </row>
    <row r="176" spans="5:5" x14ac:dyDescent="0.25">
      <c r="E176" s="277"/>
    </row>
    <row r="177" spans="5:5" x14ac:dyDescent="0.25">
      <c r="E177" s="277"/>
    </row>
    <row r="178" spans="5:5" x14ac:dyDescent="0.25">
      <c r="E178" s="277"/>
    </row>
    <row r="179" spans="5:5" x14ac:dyDescent="0.25">
      <c r="E179" s="277"/>
    </row>
    <row r="180" spans="5:5" x14ac:dyDescent="0.25">
      <c r="E180" s="277"/>
    </row>
    <row r="181" spans="5:5" x14ac:dyDescent="0.25">
      <c r="E181" s="277"/>
    </row>
    <row r="182" spans="5:5" x14ac:dyDescent="0.25">
      <c r="E182" s="277"/>
    </row>
    <row r="183" spans="5:5" x14ac:dyDescent="0.25">
      <c r="E183" s="277"/>
    </row>
    <row r="184" spans="5:5" x14ac:dyDescent="0.25">
      <c r="E184" s="277"/>
    </row>
    <row r="185" spans="5:5" x14ac:dyDescent="0.25">
      <c r="E185" s="277"/>
    </row>
    <row r="186" spans="5:5" x14ac:dyDescent="0.25">
      <c r="E186" s="277"/>
    </row>
    <row r="187" spans="5:5" x14ac:dyDescent="0.25">
      <c r="E187" s="277"/>
    </row>
    <row r="188" spans="5:5" x14ac:dyDescent="0.25">
      <c r="E188" s="277"/>
    </row>
    <row r="189" spans="5:5" x14ac:dyDescent="0.25">
      <c r="E189" s="277"/>
    </row>
    <row r="190" spans="5:5" x14ac:dyDescent="0.25">
      <c r="E190" s="277"/>
    </row>
    <row r="191" spans="5:5" x14ac:dyDescent="0.25">
      <c r="E191" s="277"/>
    </row>
    <row r="192" spans="5:5" x14ac:dyDescent="0.25">
      <c r="E192" s="277"/>
    </row>
    <row r="193" spans="5:5" x14ac:dyDescent="0.25">
      <c r="E193" s="277"/>
    </row>
    <row r="194" spans="5:5" x14ac:dyDescent="0.25">
      <c r="E194" s="277"/>
    </row>
    <row r="195" spans="5:5" x14ac:dyDescent="0.25">
      <c r="E195" s="277"/>
    </row>
    <row r="196" spans="5:5" x14ac:dyDescent="0.25">
      <c r="E196" s="277"/>
    </row>
    <row r="197" spans="5:5" x14ac:dyDescent="0.25">
      <c r="E197" s="277"/>
    </row>
    <row r="198" spans="5:5" x14ac:dyDescent="0.25">
      <c r="E198" s="277"/>
    </row>
    <row r="199" spans="5:5" x14ac:dyDescent="0.25">
      <c r="E199" s="277"/>
    </row>
    <row r="200" spans="5:5" x14ac:dyDescent="0.25">
      <c r="E200" s="277"/>
    </row>
    <row r="201" spans="5:5" x14ac:dyDescent="0.25">
      <c r="E201" s="277"/>
    </row>
  </sheetData>
  <sheetProtection password="F4D7" sheet="1" objects="1" scenarios="1" formatCells="0" formatColumns="0" formatRows="0"/>
  <mergeCells count="30">
    <mergeCell ref="A35:C35"/>
    <mergeCell ref="A34:C34"/>
    <mergeCell ref="A37:C37"/>
    <mergeCell ref="A17:C17"/>
    <mergeCell ref="A18:C18"/>
    <mergeCell ref="A23:C23"/>
    <mergeCell ref="A24:C24"/>
    <mergeCell ref="A27:C27"/>
    <mergeCell ref="A28:C28"/>
    <mergeCell ref="A29:C29"/>
    <mergeCell ref="A31:C31"/>
    <mergeCell ref="A32:C32"/>
    <mergeCell ref="A26:C26"/>
    <mergeCell ref="A25:C25"/>
    <mergeCell ref="A22:C22"/>
    <mergeCell ref="A20:C20"/>
    <mergeCell ref="A21:C21"/>
    <mergeCell ref="A12:C12"/>
    <mergeCell ref="A1:C1"/>
    <mergeCell ref="A2:C2"/>
    <mergeCell ref="A3:C3"/>
    <mergeCell ref="A11:C11"/>
    <mergeCell ref="A16:C16"/>
    <mergeCell ref="A6:C6"/>
    <mergeCell ref="A7:C7"/>
    <mergeCell ref="A9:C9"/>
    <mergeCell ref="A10:C10"/>
    <mergeCell ref="A13:C13"/>
    <mergeCell ref="A14:C14"/>
    <mergeCell ref="A15:C15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00"/>
  <sheetViews>
    <sheetView showGridLines="0" topLeftCell="A25" workbookViewId="0">
      <selection activeCell="F49" sqref="F49"/>
    </sheetView>
  </sheetViews>
  <sheetFormatPr baseColWidth="10" defaultRowHeight="15" x14ac:dyDescent="0.25"/>
  <cols>
    <col min="1" max="1" width="30.85546875" style="306" bestFit="1" customWidth="1"/>
    <col min="2" max="2" width="14" style="306" customWidth="1"/>
    <col min="3" max="3" width="15.85546875" style="362" bestFit="1" customWidth="1"/>
    <col min="4" max="4" width="14.7109375" style="362" bestFit="1" customWidth="1"/>
    <col min="5" max="5" width="15.28515625" style="362" bestFit="1" customWidth="1"/>
    <col min="6" max="7" width="15.85546875" style="362" bestFit="1" customWidth="1"/>
    <col min="8" max="8" width="14.7109375" style="362" bestFit="1" customWidth="1"/>
    <col min="9" max="9" width="15.28515625" style="362" bestFit="1" customWidth="1"/>
    <col min="10" max="11" width="15.85546875" style="362" bestFit="1" customWidth="1"/>
    <col min="12" max="12" width="14.7109375" style="362" bestFit="1" customWidth="1"/>
    <col min="13" max="13" width="15.28515625" style="362" bestFit="1" customWidth="1"/>
    <col min="14" max="15" width="15.85546875" style="362" bestFit="1" customWidth="1"/>
    <col min="16" max="16" width="14.7109375" style="362" bestFit="1" customWidth="1"/>
    <col min="17" max="17" width="15.28515625" style="362" bestFit="1" customWidth="1"/>
    <col min="18" max="19" width="15.85546875" style="362" bestFit="1" customWidth="1"/>
    <col min="20" max="20" width="14.7109375" style="362" bestFit="1" customWidth="1"/>
    <col min="21" max="21" width="15.28515625" style="362" bestFit="1" customWidth="1"/>
    <col min="22" max="23" width="15.85546875" style="362" bestFit="1" customWidth="1"/>
    <col min="24" max="24" width="14.7109375" style="362" bestFit="1" customWidth="1"/>
    <col min="25" max="25" width="15.28515625" style="362" bestFit="1" customWidth="1"/>
    <col min="26" max="27" width="15.85546875" style="362" bestFit="1" customWidth="1"/>
    <col min="28" max="28" width="14.7109375" style="362" bestFit="1" customWidth="1"/>
    <col min="29" max="29" width="15.28515625" style="362" bestFit="1" customWidth="1"/>
    <col min="30" max="31" width="15.85546875" style="362" bestFit="1" customWidth="1"/>
    <col min="32" max="32" width="14.7109375" style="362" bestFit="1" customWidth="1"/>
    <col min="33" max="33" width="15.28515625" style="362" bestFit="1" customWidth="1"/>
    <col min="34" max="35" width="15.85546875" style="362" bestFit="1" customWidth="1"/>
    <col min="36" max="36" width="14.7109375" style="362" bestFit="1" customWidth="1"/>
    <col min="37" max="37" width="15.28515625" style="362" bestFit="1" customWidth="1"/>
    <col min="38" max="39" width="15.85546875" style="362" bestFit="1" customWidth="1"/>
    <col min="40" max="40" width="14.7109375" style="362" bestFit="1" customWidth="1"/>
    <col min="41" max="41" width="15.28515625" style="362" bestFit="1" customWidth="1"/>
    <col min="42" max="43" width="15.85546875" style="362" bestFit="1" customWidth="1"/>
    <col min="44" max="44" width="14.7109375" style="362" bestFit="1" customWidth="1"/>
    <col min="45" max="45" width="15.28515625" style="362" bestFit="1" customWidth="1"/>
    <col min="46" max="47" width="15.85546875" style="362" bestFit="1" customWidth="1"/>
    <col min="48" max="48" width="14.7109375" style="362" bestFit="1" customWidth="1"/>
    <col min="49" max="49" width="15.28515625" style="362" bestFit="1" customWidth="1"/>
    <col min="50" max="51" width="15.85546875" style="362" bestFit="1" customWidth="1"/>
    <col min="52" max="52" width="14.7109375" style="362" bestFit="1" customWidth="1"/>
    <col min="53" max="53" width="15.28515625" style="362" bestFit="1" customWidth="1"/>
    <col min="54" max="55" width="15.85546875" style="362" bestFit="1" customWidth="1"/>
    <col min="56" max="56" width="14.7109375" style="362" bestFit="1" customWidth="1"/>
    <col min="57" max="57" width="15.28515625" style="362" bestFit="1" customWidth="1"/>
    <col min="58" max="59" width="15.85546875" style="362" bestFit="1" customWidth="1"/>
    <col min="60" max="60" width="14.7109375" style="362" bestFit="1" customWidth="1"/>
    <col min="61" max="61" width="15.28515625" style="362" bestFit="1" customWidth="1"/>
    <col min="62" max="62" width="15.85546875" style="362" bestFit="1" customWidth="1"/>
    <col min="63" max="63" width="13.28515625" style="362" bestFit="1" customWidth="1"/>
    <col min="64" max="16384" width="11.42578125" style="362"/>
  </cols>
  <sheetData>
    <row r="1" spans="1:65" s="539" customFormat="1" ht="15" customHeight="1" x14ac:dyDescent="0.25">
      <c r="A1" s="801"/>
      <c r="B1" s="801"/>
      <c r="D1" s="803" t="s">
        <v>295</v>
      </c>
      <c r="E1" s="803"/>
      <c r="F1" s="803"/>
      <c r="G1" s="803"/>
    </row>
    <row r="2" spans="1:65" s="539" customFormat="1" ht="15" customHeight="1" x14ac:dyDescent="0.25">
      <c r="A2" s="801"/>
      <c r="B2" s="801"/>
      <c r="C2" s="802"/>
      <c r="D2" s="803"/>
      <c r="E2" s="803"/>
      <c r="F2" s="803"/>
      <c r="G2" s="803"/>
    </row>
    <row r="3" spans="1:65" s="539" customFormat="1" ht="15" customHeight="1" x14ac:dyDescent="0.25">
      <c r="A3" s="801"/>
      <c r="B3" s="801"/>
      <c r="C3" s="802"/>
      <c r="D3" s="803"/>
      <c r="E3" s="803"/>
      <c r="F3" s="803"/>
      <c r="G3" s="803"/>
    </row>
    <row r="4" spans="1:65" s="539" customFormat="1" ht="15" customHeight="1" x14ac:dyDescent="0.25">
      <c r="A4" s="801"/>
      <c r="B4" s="801"/>
      <c r="C4" s="802"/>
      <c r="D4" s="803"/>
      <c r="E4" s="803"/>
      <c r="F4" s="803"/>
      <c r="G4" s="803"/>
    </row>
    <row r="6" spans="1:65" ht="22.5" x14ac:dyDescent="0.3">
      <c r="A6" s="766" t="str">
        <f>HISTÓRICOS!A2</f>
        <v>XYZ</v>
      </c>
      <c r="B6" s="766"/>
      <c r="C6" s="766"/>
    </row>
    <row r="7" spans="1:65" x14ac:dyDescent="0.25">
      <c r="A7" s="747" t="s">
        <v>288</v>
      </c>
      <c r="B7" s="747"/>
      <c r="C7" s="747"/>
    </row>
    <row r="8" spans="1:65" x14ac:dyDescent="0.25">
      <c r="A8" s="748" t="s">
        <v>9</v>
      </c>
      <c r="B8" s="748"/>
      <c r="C8" s="748"/>
    </row>
    <row r="9" spans="1:65" s="299" customFormat="1" ht="12.75" x14ac:dyDescent="0.2"/>
    <row r="10" spans="1:65" s="363" customFormat="1" ht="15.75" x14ac:dyDescent="0.25">
      <c r="A10" s="775" t="s">
        <v>8</v>
      </c>
      <c r="B10" s="776"/>
      <c r="C10" s="566" t="str">
        <f>'PyG PROYECTADOS'!D5</f>
        <v>TRIMESTRE IV-2018</v>
      </c>
      <c r="D10" s="566" t="str">
        <f>'PyG PROYECTADOS'!E5</f>
        <v>TRIMESTRE I-2019</v>
      </c>
      <c r="E10" s="566" t="str">
        <f>'PyG PROYECTADOS'!F5</f>
        <v>TRIMESTRE II-2019</v>
      </c>
      <c r="F10" s="566" t="str">
        <f>'PyG PROYECTADOS'!G5</f>
        <v>TRIMESTRE III-2019</v>
      </c>
      <c r="G10" s="566" t="str">
        <f>'PyG PROYECTADOS'!H5</f>
        <v>TRIMESTRE IV-2019</v>
      </c>
      <c r="H10" s="566" t="str">
        <f>'PyG PROYECTADOS'!I5</f>
        <v>TRIMESTRE I-2020</v>
      </c>
      <c r="I10" s="566" t="str">
        <f>'PyG PROYECTADOS'!J5</f>
        <v>TRIMESTRE II-2020</v>
      </c>
      <c r="J10" s="566" t="str">
        <f>'PyG PROYECTADOS'!K5</f>
        <v>TRIMESTRE III-2020</v>
      </c>
      <c r="K10" s="566" t="str">
        <f>'PyG PROYECTADOS'!L5</f>
        <v>TRIMESTRE IV-2020</v>
      </c>
      <c r="L10" s="566" t="str">
        <f>'PyG PROYECTADOS'!M5</f>
        <v>TRIMESTRE I-2021</v>
      </c>
      <c r="M10" s="566" t="str">
        <f>'PyG PROYECTADOS'!N5</f>
        <v>TRIMESTRE II-2021</v>
      </c>
      <c r="N10" s="566" t="str">
        <f>'PyG PROYECTADOS'!O5</f>
        <v>TRIMESTRE III-2021</v>
      </c>
      <c r="O10" s="566" t="str">
        <f>'PyG PROYECTADOS'!P5</f>
        <v>TRIMESTRE IV-2021</v>
      </c>
      <c r="P10" s="566" t="str">
        <f>'PyG PROYECTADOS'!Q5</f>
        <v>TRIMESTRE I-2022</v>
      </c>
      <c r="Q10" s="566" t="str">
        <f>'PyG PROYECTADOS'!R5</f>
        <v>TRIMESTRE II-2022</v>
      </c>
      <c r="R10" s="566" t="str">
        <f>'PyG PROYECTADOS'!S5</f>
        <v>TRIMESTRE III-2022</v>
      </c>
      <c r="S10" s="566" t="str">
        <f>'PyG PROYECTADOS'!T5</f>
        <v>TRIMESTRE IV-2022</v>
      </c>
      <c r="T10" s="566" t="str">
        <f>'PyG PROYECTADOS'!U5</f>
        <v>TRIMESTRE I-2023</v>
      </c>
      <c r="U10" s="566" t="str">
        <f>'PyG PROYECTADOS'!V5</f>
        <v>TRIMESTRE II-2023</v>
      </c>
      <c r="V10" s="566" t="str">
        <f>'PyG PROYECTADOS'!W5</f>
        <v>TRIMESTRE III-2023</v>
      </c>
      <c r="W10" s="566" t="str">
        <f>'PyG PROYECTADOS'!X5</f>
        <v>TRIMESTRE IV-2023</v>
      </c>
      <c r="X10" s="566" t="str">
        <f>'PyG PROYECTADOS'!Y5</f>
        <v>TRIMESTRE I-2024</v>
      </c>
      <c r="Y10" s="566" t="str">
        <f>'PyG PROYECTADOS'!Z5</f>
        <v>TRIMESTRE II-2024</v>
      </c>
      <c r="Z10" s="566" t="str">
        <f>'PyG PROYECTADOS'!AA5</f>
        <v>TRIMESTRE III-2024</v>
      </c>
      <c r="AA10" s="566" t="str">
        <f>'PyG PROYECTADOS'!AB5</f>
        <v>TRIMESTRE IV-2024</v>
      </c>
      <c r="AB10" s="566" t="str">
        <f>'PyG PROYECTADOS'!AC5</f>
        <v>TRIMESTRE I-2025</v>
      </c>
      <c r="AC10" s="566" t="str">
        <f>'PyG PROYECTADOS'!AD5</f>
        <v>TRIMESTRE II-2025</v>
      </c>
      <c r="AD10" s="566" t="str">
        <f>'PyG PROYECTADOS'!AE5</f>
        <v>TRIMESTRE III-2025</v>
      </c>
      <c r="AE10" s="566" t="str">
        <f>'PyG PROYECTADOS'!AF5</f>
        <v>TRIMESTRE IV-2025</v>
      </c>
      <c r="AF10" s="566" t="str">
        <f>'PyG PROYECTADOS'!AG5</f>
        <v>TRIMESTRE I-2026</v>
      </c>
      <c r="AG10" s="566" t="str">
        <f>'PyG PROYECTADOS'!AH5</f>
        <v>TRIMESTRE II-2026</v>
      </c>
      <c r="AH10" s="566" t="str">
        <f>'PyG PROYECTADOS'!AI5</f>
        <v>TRIMESTRE III-2026</v>
      </c>
      <c r="AI10" s="566" t="str">
        <f>'PyG PROYECTADOS'!AJ5</f>
        <v>TRIMESTRE IV-2026</v>
      </c>
      <c r="AJ10" s="566" t="str">
        <f>'PyG PROYECTADOS'!AK5</f>
        <v>TRIMESTRE I-2027</v>
      </c>
      <c r="AK10" s="566" t="str">
        <f>'PyG PROYECTADOS'!AL5</f>
        <v>TRIMESTRE II-2027</v>
      </c>
      <c r="AL10" s="566" t="str">
        <f>'PyG PROYECTADOS'!AM5</f>
        <v>TRIMESTRE III-2027</v>
      </c>
      <c r="AM10" s="566" t="str">
        <f>'PyG PROYECTADOS'!AN5</f>
        <v>TRIMESTRE IV-2027</v>
      </c>
      <c r="AN10" s="566" t="str">
        <f>'PyG PROYECTADOS'!AO5</f>
        <v>TRIMESTRE I-2028</v>
      </c>
      <c r="AO10" s="566" t="str">
        <f>'PyG PROYECTADOS'!AP5</f>
        <v>TRIMESTRE II-2028</v>
      </c>
      <c r="AP10" s="566" t="str">
        <f>'PyG PROYECTADOS'!AQ5</f>
        <v>TRIMESTRE III-2028</v>
      </c>
      <c r="AQ10" s="566" t="str">
        <f>'PyG PROYECTADOS'!AR5</f>
        <v>TRIMESTRE IV-2028</v>
      </c>
      <c r="AR10" s="566" t="str">
        <f>'PyG PROYECTADOS'!AS5</f>
        <v>TRIMESTRE I-2029</v>
      </c>
      <c r="AS10" s="566" t="str">
        <f>'PyG PROYECTADOS'!AT5</f>
        <v>TRIMESTRE II-2029</v>
      </c>
      <c r="AT10" s="566" t="str">
        <f>'PyG PROYECTADOS'!AU5</f>
        <v>TRIMESTRE III-2029</v>
      </c>
      <c r="AU10" s="566" t="str">
        <f>'PyG PROYECTADOS'!AV5</f>
        <v>TRIMESTRE IV-2029</v>
      </c>
      <c r="AV10" s="566" t="str">
        <f>'PyG PROYECTADOS'!AW5</f>
        <v>TRIMESTRE I-2030</v>
      </c>
      <c r="AW10" s="566" t="str">
        <f>'PyG PROYECTADOS'!AX5</f>
        <v>TRIMESTRE II-2030</v>
      </c>
      <c r="AX10" s="566" t="str">
        <f>'PyG PROYECTADOS'!AY5</f>
        <v>TRIMESTRE III-2030</v>
      </c>
      <c r="AY10" s="566" t="str">
        <f>'PyG PROYECTADOS'!AZ5</f>
        <v>TRIMESTRE IV-2030</v>
      </c>
      <c r="AZ10" s="566" t="str">
        <f>'PyG PROYECTADOS'!BA5</f>
        <v>TRIMESTRE I-2031</v>
      </c>
      <c r="BA10" s="566" t="str">
        <f>'PyG PROYECTADOS'!BB5</f>
        <v>TRIMESTRE II-2031</v>
      </c>
      <c r="BB10" s="566" t="str">
        <f>'PyG PROYECTADOS'!BC5</f>
        <v>TRIMESTRE III-2031</v>
      </c>
      <c r="BC10" s="566" t="str">
        <f>'PyG PROYECTADOS'!BD5</f>
        <v>TRIMESTRE IV-2031</v>
      </c>
      <c r="BD10" s="566" t="str">
        <f>'PyG PROYECTADOS'!BE5</f>
        <v>TRIMESTRE I-2032</v>
      </c>
      <c r="BE10" s="566" t="str">
        <f>'PyG PROYECTADOS'!BF5</f>
        <v>TRIMESTRE II-2032</v>
      </c>
      <c r="BF10" s="566" t="str">
        <f>'PyG PROYECTADOS'!BG5</f>
        <v>TRIMESTRE III-2032</v>
      </c>
      <c r="BG10" s="566" t="str">
        <f>'PyG PROYECTADOS'!BH5</f>
        <v>TRIMESTRE IV-2032</v>
      </c>
      <c r="BH10" s="566" t="str">
        <f>'PyG PROYECTADOS'!BI5</f>
        <v>TRIMESTRE I-2033</v>
      </c>
      <c r="BI10" s="566" t="str">
        <f>'PyG PROYECTADOS'!BJ5</f>
        <v>TRIMESTRE II-2033</v>
      </c>
      <c r="BJ10" s="566" t="str">
        <f>'PyG PROYECTADOS'!BK5</f>
        <v>TRIMESTRE III-2033</v>
      </c>
      <c r="BK10" s="370" t="s">
        <v>141</v>
      </c>
      <c r="BL10" s="342"/>
      <c r="BM10" s="342"/>
    </row>
    <row r="11" spans="1:65" s="363" customFormat="1" x14ac:dyDescent="0.25">
      <c r="A11" s="789" t="s">
        <v>287</v>
      </c>
      <c r="B11" s="790"/>
      <c r="C11" s="330">
        <f>'PyG PROYECTADOS'!D6</f>
        <v>0</v>
      </c>
      <c r="D11" s="330">
        <f>'PyG PROYECTADOS'!E6</f>
        <v>0</v>
      </c>
      <c r="E11" s="330">
        <f>'PyG PROYECTADOS'!F6</f>
        <v>0</v>
      </c>
      <c r="F11" s="330">
        <f>'PyG PROYECTADOS'!G6</f>
        <v>0</v>
      </c>
      <c r="G11" s="330">
        <f>'PyG PROYECTADOS'!H6</f>
        <v>0</v>
      </c>
      <c r="H11" s="330">
        <f>'PyG PROYECTADOS'!I6</f>
        <v>0</v>
      </c>
      <c r="I11" s="330">
        <f>'PyG PROYECTADOS'!J6</f>
        <v>0</v>
      </c>
      <c r="J11" s="330">
        <f>'PyG PROYECTADOS'!K6</f>
        <v>0</v>
      </c>
      <c r="K11" s="330">
        <f>'PyG PROYECTADOS'!L6</f>
        <v>0</v>
      </c>
      <c r="L11" s="330">
        <f>'PyG PROYECTADOS'!M6</f>
        <v>0</v>
      </c>
      <c r="M11" s="330">
        <f>'PyG PROYECTADOS'!N6</f>
        <v>0</v>
      </c>
      <c r="N11" s="330">
        <f>'PyG PROYECTADOS'!O6</f>
        <v>0</v>
      </c>
      <c r="O11" s="330">
        <f>'PyG PROYECTADOS'!P6</f>
        <v>0</v>
      </c>
      <c r="P11" s="330">
        <f>'PyG PROYECTADOS'!Q6</f>
        <v>0</v>
      </c>
      <c r="Q11" s="330">
        <f>'PyG PROYECTADOS'!R6</f>
        <v>0</v>
      </c>
      <c r="R11" s="330">
        <f>'PyG PROYECTADOS'!S6</f>
        <v>0</v>
      </c>
      <c r="S11" s="330">
        <f>'PyG PROYECTADOS'!T6</f>
        <v>0</v>
      </c>
      <c r="T11" s="330">
        <f>'PyG PROYECTADOS'!U6</f>
        <v>0</v>
      </c>
      <c r="U11" s="330">
        <f>'PyG PROYECTADOS'!V6</f>
        <v>0</v>
      </c>
      <c r="V11" s="330">
        <f>'PyG PROYECTADOS'!W6</f>
        <v>0</v>
      </c>
      <c r="W11" s="330">
        <f>'PyG PROYECTADOS'!X6</f>
        <v>0</v>
      </c>
      <c r="X11" s="330">
        <f>'PyG PROYECTADOS'!Y6</f>
        <v>0</v>
      </c>
      <c r="Y11" s="330">
        <f>'PyG PROYECTADOS'!Z6</f>
        <v>0</v>
      </c>
      <c r="Z11" s="330">
        <f>'PyG PROYECTADOS'!AA6</f>
        <v>0</v>
      </c>
      <c r="AA11" s="330">
        <f>'PyG PROYECTADOS'!AB6</f>
        <v>0</v>
      </c>
      <c r="AB11" s="330">
        <f>'PyG PROYECTADOS'!AC6</f>
        <v>0</v>
      </c>
      <c r="AC11" s="330">
        <f>'PyG PROYECTADOS'!AD6</f>
        <v>0</v>
      </c>
      <c r="AD11" s="330">
        <f>'PyG PROYECTADOS'!AE6</f>
        <v>0</v>
      </c>
      <c r="AE11" s="330">
        <f>'PyG PROYECTADOS'!AF6</f>
        <v>0</v>
      </c>
      <c r="AF11" s="330">
        <f>'PyG PROYECTADOS'!AG6</f>
        <v>0</v>
      </c>
      <c r="AG11" s="330">
        <f>'PyG PROYECTADOS'!AH6</f>
        <v>0</v>
      </c>
      <c r="AH11" s="330">
        <f>'PyG PROYECTADOS'!AI6</f>
        <v>0</v>
      </c>
      <c r="AI11" s="330">
        <f>'PyG PROYECTADOS'!AJ6</f>
        <v>0</v>
      </c>
      <c r="AJ11" s="330">
        <f>'PyG PROYECTADOS'!AK6</f>
        <v>0</v>
      </c>
      <c r="AK11" s="330">
        <f>'PyG PROYECTADOS'!AL6</f>
        <v>0</v>
      </c>
      <c r="AL11" s="330">
        <f>'PyG PROYECTADOS'!AM6</f>
        <v>0</v>
      </c>
      <c r="AM11" s="330">
        <f>'PyG PROYECTADOS'!AN6</f>
        <v>0</v>
      </c>
      <c r="AN11" s="330">
        <f>'PyG PROYECTADOS'!AO6</f>
        <v>0</v>
      </c>
      <c r="AO11" s="330">
        <f>'PyG PROYECTADOS'!AP6</f>
        <v>0</v>
      </c>
      <c r="AP11" s="330">
        <f>'PyG PROYECTADOS'!AQ6</f>
        <v>0</v>
      </c>
      <c r="AQ11" s="330">
        <f>'PyG PROYECTADOS'!AR6</f>
        <v>0</v>
      </c>
      <c r="AR11" s="330">
        <f>'PyG PROYECTADOS'!AS6</f>
        <v>0</v>
      </c>
      <c r="AS11" s="330">
        <f>'PyG PROYECTADOS'!AT6</f>
        <v>0</v>
      </c>
      <c r="AT11" s="330">
        <f>'PyG PROYECTADOS'!AU6</f>
        <v>0</v>
      </c>
      <c r="AU11" s="330">
        <f>'PyG PROYECTADOS'!AV6</f>
        <v>0</v>
      </c>
      <c r="AV11" s="330">
        <f>'PyG PROYECTADOS'!AW6</f>
        <v>0</v>
      </c>
      <c r="AW11" s="330">
        <f>'PyG PROYECTADOS'!AX6</f>
        <v>0</v>
      </c>
      <c r="AX11" s="330">
        <f>'PyG PROYECTADOS'!AY6</f>
        <v>0</v>
      </c>
      <c r="AY11" s="330">
        <f>'PyG PROYECTADOS'!AZ6</f>
        <v>0</v>
      </c>
      <c r="AZ11" s="330">
        <f>'PyG PROYECTADOS'!BA6</f>
        <v>0</v>
      </c>
      <c r="BA11" s="330">
        <f>'PyG PROYECTADOS'!BB6</f>
        <v>0</v>
      </c>
      <c r="BB11" s="330">
        <f>'PyG PROYECTADOS'!BC6</f>
        <v>0</v>
      </c>
      <c r="BC11" s="330">
        <f>'PyG PROYECTADOS'!BD6</f>
        <v>0</v>
      </c>
      <c r="BD11" s="330">
        <f>'PyG PROYECTADOS'!BE6</f>
        <v>0</v>
      </c>
      <c r="BE11" s="330">
        <f>'PyG PROYECTADOS'!BF6</f>
        <v>0</v>
      </c>
      <c r="BF11" s="330">
        <f>'PyG PROYECTADOS'!BG6</f>
        <v>0</v>
      </c>
      <c r="BG11" s="330">
        <f>'PyG PROYECTADOS'!BH6</f>
        <v>0</v>
      </c>
      <c r="BH11" s="330">
        <f>'PyG PROYECTADOS'!BI6</f>
        <v>0</v>
      </c>
      <c r="BI11" s="330">
        <f>'PyG PROYECTADOS'!BJ6</f>
        <v>0</v>
      </c>
      <c r="BJ11" s="330">
        <f>'PyG PROYECTADOS'!BK6</f>
        <v>0</v>
      </c>
      <c r="BK11" s="372">
        <f>SUM(C11:BJ11)</f>
        <v>0</v>
      </c>
    </row>
    <row r="12" spans="1:65" s="363" customFormat="1" x14ac:dyDescent="0.25">
      <c r="A12" s="785" t="s">
        <v>286</v>
      </c>
      <c r="B12" s="786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73">
        <f>SUM(C12:BJ12)</f>
        <v>0</v>
      </c>
    </row>
    <row r="13" spans="1:65" s="363" customFormat="1" x14ac:dyDescent="0.25">
      <c r="A13" s="787" t="s">
        <v>285</v>
      </c>
      <c r="B13" s="788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73">
        <f>SUM(C13:BJ13)</f>
        <v>0</v>
      </c>
    </row>
    <row r="14" spans="1:65" s="363" customFormat="1" x14ac:dyDescent="0.25">
      <c r="A14" s="769" t="s">
        <v>83</v>
      </c>
      <c r="B14" s="769"/>
      <c r="C14" s="310">
        <f t="shared" ref="C14:AH14" si="0">SUM(C11:C13)</f>
        <v>0</v>
      </c>
      <c r="D14" s="309">
        <f t="shared" si="0"/>
        <v>0</v>
      </c>
      <c r="E14" s="309">
        <f t="shared" si="0"/>
        <v>0</v>
      </c>
      <c r="F14" s="309">
        <f t="shared" si="0"/>
        <v>0</v>
      </c>
      <c r="G14" s="309">
        <f t="shared" si="0"/>
        <v>0</v>
      </c>
      <c r="H14" s="309">
        <f t="shared" si="0"/>
        <v>0</v>
      </c>
      <c r="I14" s="309">
        <f t="shared" si="0"/>
        <v>0</v>
      </c>
      <c r="J14" s="309">
        <f t="shared" si="0"/>
        <v>0</v>
      </c>
      <c r="K14" s="309">
        <f t="shared" si="0"/>
        <v>0</v>
      </c>
      <c r="L14" s="309">
        <f t="shared" si="0"/>
        <v>0</v>
      </c>
      <c r="M14" s="309">
        <f t="shared" si="0"/>
        <v>0</v>
      </c>
      <c r="N14" s="309">
        <f t="shared" si="0"/>
        <v>0</v>
      </c>
      <c r="O14" s="309">
        <f t="shared" si="0"/>
        <v>0</v>
      </c>
      <c r="P14" s="309">
        <f t="shared" si="0"/>
        <v>0</v>
      </c>
      <c r="Q14" s="309">
        <f t="shared" si="0"/>
        <v>0</v>
      </c>
      <c r="R14" s="309">
        <f t="shared" si="0"/>
        <v>0</v>
      </c>
      <c r="S14" s="309">
        <f t="shared" si="0"/>
        <v>0</v>
      </c>
      <c r="T14" s="309">
        <f t="shared" si="0"/>
        <v>0</v>
      </c>
      <c r="U14" s="309">
        <f t="shared" si="0"/>
        <v>0</v>
      </c>
      <c r="V14" s="309">
        <f t="shared" si="0"/>
        <v>0</v>
      </c>
      <c r="W14" s="309">
        <f t="shared" si="0"/>
        <v>0</v>
      </c>
      <c r="X14" s="309">
        <f t="shared" si="0"/>
        <v>0</v>
      </c>
      <c r="Y14" s="309">
        <f t="shared" si="0"/>
        <v>0</v>
      </c>
      <c r="Z14" s="309">
        <f t="shared" si="0"/>
        <v>0</v>
      </c>
      <c r="AA14" s="309">
        <f t="shared" si="0"/>
        <v>0</v>
      </c>
      <c r="AB14" s="309">
        <f t="shared" si="0"/>
        <v>0</v>
      </c>
      <c r="AC14" s="309">
        <f t="shared" si="0"/>
        <v>0</v>
      </c>
      <c r="AD14" s="309">
        <f t="shared" si="0"/>
        <v>0</v>
      </c>
      <c r="AE14" s="309">
        <f t="shared" si="0"/>
        <v>0</v>
      </c>
      <c r="AF14" s="309">
        <f t="shared" si="0"/>
        <v>0</v>
      </c>
      <c r="AG14" s="309">
        <f t="shared" si="0"/>
        <v>0</v>
      </c>
      <c r="AH14" s="309">
        <f t="shared" si="0"/>
        <v>0</v>
      </c>
      <c r="AI14" s="309">
        <f t="shared" ref="AI14:BJ14" si="1">SUM(AI11:AI13)</f>
        <v>0</v>
      </c>
      <c r="AJ14" s="309">
        <f t="shared" si="1"/>
        <v>0</v>
      </c>
      <c r="AK14" s="309">
        <f t="shared" si="1"/>
        <v>0</v>
      </c>
      <c r="AL14" s="309">
        <f t="shared" si="1"/>
        <v>0</v>
      </c>
      <c r="AM14" s="309">
        <f t="shared" si="1"/>
        <v>0</v>
      </c>
      <c r="AN14" s="309">
        <f t="shared" si="1"/>
        <v>0</v>
      </c>
      <c r="AO14" s="309">
        <f t="shared" si="1"/>
        <v>0</v>
      </c>
      <c r="AP14" s="309">
        <f t="shared" si="1"/>
        <v>0</v>
      </c>
      <c r="AQ14" s="309">
        <f t="shared" si="1"/>
        <v>0</v>
      </c>
      <c r="AR14" s="309">
        <f t="shared" si="1"/>
        <v>0</v>
      </c>
      <c r="AS14" s="309">
        <f t="shared" si="1"/>
        <v>0</v>
      </c>
      <c r="AT14" s="309">
        <f t="shared" si="1"/>
        <v>0</v>
      </c>
      <c r="AU14" s="309">
        <f t="shared" si="1"/>
        <v>0</v>
      </c>
      <c r="AV14" s="309">
        <f t="shared" si="1"/>
        <v>0</v>
      </c>
      <c r="AW14" s="309">
        <f t="shared" si="1"/>
        <v>0</v>
      </c>
      <c r="AX14" s="309">
        <f t="shared" si="1"/>
        <v>0</v>
      </c>
      <c r="AY14" s="309">
        <f t="shared" si="1"/>
        <v>0</v>
      </c>
      <c r="AZ14" s="309">
        <f t="shared" si="1"/>
        <v>0</v>
      </c>
      <c r="BA14" s="309">
        <f t="shared" si="1"/>
        <v>0</v>
      </c>
      <c r="BB14" s="309">
        <f t="shared" si="1"/>
        <v>0</v>
      </c>
      <c r="BC14" s="309">
        <f t="shared" si="1"/>
        <v>0</v>
      </c>
      <c r="BD14" s="309">
        <f t="shared" si="1"/>
        <v>0</v>
      </c>
      <c r="BE14" s="309">
        <f t="shared" si="1"/>
        <v>0</v>
      </c>
      <c r="BF14" s="309">
        <f t="shared" si="1"/>
        <v>0</v>
      </c>
      <c r="BG14" s="309">
        <f t="shared" si="1"/>
        <v>0</v>
      </c>
      <c r="BH14" s="309">
        <f t="shared" si="1"/>
        <v>0</v>
      </c>
      <c r="BI14" s="309">
        <f t="shared" si="1"/>
        <v>0</v>
      </c>
      <c r="BJ14" s="309">
        <f t="shared" si="1"/>
        <v>0</v>
      </c>
      <c r="BK14" s="374">
        <f>SUM(BK11:BK13)</f>
        <v>0</v>
      </c>
    </row>
    <row r="15" spans="1:65" s="363" customFormat="1" ht="6" customHeight="1" x14ac:dyDescent="0.25">
      <c r="A15" s="307"/>
      <c r="B15" s="30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</row>
    <row r="16" spans="1:65" s="363" customFormat="1" ht="15.75" x14ac:dyDescent="0.25">
      <c r="A16" s="775" t="s">
        <v>7</v>
      </c>
      <c r="B16" s="776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7"/>
      <c r="BJ16" s="327"/>
    </row>
    <row r="17" spans="1:63" s="363" customFormat="1" x14ac:dyDescent="0.25">
      <c r="A17" s="785" t="s">
        <v>284</v>
      </c>
      <c r="B17" s="786"/>
      <c r="C17" s="329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75">
        <f t="shared" ref="BK17:BK27" si="2">SUM(C17:BJ17)</f>
        <v>0</v>
      </c>
    </row>
    <row r="18" spans="1:63" s="363" customFormat="1" x14ac:dyDescent="0.25">
      <c r="A18" s="785" t="s">
        <v>283</v>
      </c>
      <c r="B18" s="786"/>
      <c r="C18" s="316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73">
        <f t="shared" si="2"/>
        <v>0</v>
      </c>
    </row>
    <row r="19" spans="1:63" s="363" customFormat="1" x14ac:dyDescent="0.25">
      <c r="A19" s="783" t="s">
        <v>282</v>
      </c>
      <c r="B19" s="784"/>
      <c r="C19" s="314">
        <f>'GASTOS ADM. VTAS'!B5</f>
        <v>0</v>
      </c>
      <c r="D19" s="313">
        <f>'GASTOS ADM. VTAS'!C5</f>
        <v>0</v>
      </c>
      <c r="E19" s="313">
        <f>'GASTOS ADM. VTAS'!D5</f>
        <v>0</v>
      </c>
      <c r="F19" s="313">
        <f>'GASTOS ADM. VTAS'!E5</f>
        <v>0</v>
      </c>
      <c r="G19" s="313">
        <f>'GASTOS ADM. VTAS'!F5</f>
        <v>0</v>
      </c>
      <c r="H19" s="313">
        <f>'GASTOS ADM. VTAS'!G5</f>
        <v>0</v>
      </c>
      <c r="I19" s="313">
        <f>'GASTOS ADM. VTAS'!H5</f>
        <v>0</v>
      </c>
      <c r="J19" s="313">
        <f>'GASTOS ADM. VTAS'!I5</f>
        <v>0</v>
      </c>
      <c r="K19" s="313">
        <f>'GASTOS ADM. VTAS'!J5</f>
        <v>0</v>
      </c>
      <c r="L19" s="313">
        <f>'GASTOS ADM. VTAS'!K5</f>
        <v>0</v>
      </c>
      <c r="M19" s="313">
        <f>'GASTOS ADM. VTAS'!L5</f>
        <v>0</v>
      </c>
      <c r="N19" s="313">
        <f>'GASTOS ADM. VTAS'!M5</f>
        <v>0</v>
      </c>
      <c r="O19" s="313">
        <f>'GASTOS ADM. VTAS'!N5</f>
        <v>0</v>
      </c>
      <c r="P19" s="313">
        <f>'GASTOS ADM. VTAS'!O5</f>
        <v>0</v>
      </c>
      <c r="Q19" s="313">
        <f>'GASTOS ADM. VTAS'!P5</f>
        <v>0</v>
      </c>
      <c r="R19" s="313">
        <f>'GASTOS ADM. VTAS'!Q5</f>
        <v>0</v>
      </c>
      <c r="S19" s="313">
        <f>'GASTOS ADM. VTAS'!R5</f>
        <v>0</v>
      </c>
      <c r="T19" s="313">
        <f>'GASTOS ADM. VTAS'!S5</f>
        <v>0</v>
      </c>
      <c r="U19" s="313">
        <f>'GASTOS ADM. VTAS'!T5</f>
        <v>0</v>
      </c>
      <c r="V19" s="313">
        <f>'GASTOS ADM. VTAS'!U5</f>
        <v>0</v>
      </c>
      <c r="W19" s="313">
        <f>'GASTOS ADM. VTAS'!V5</f>
        <v>0</v>
      </c>
      <c r="X19" s="313">
        <f>'GASTOS ADM. VTAS'!W5</f>
        <v>0</v>
      </c>
      <c r="Y19" s="313">
        <f>'GASTOS ADM. VTAS'!X5</f>
        <v>0</v>
      </c>
      <c r="Z19" s="313">
        <f>'GASTOS ADM. VTAS'!Y5</f>
        <v>0</v>
      </c>
      <c r="AA19" s="313">
        <f>'GASTOS ADM. VTAS'!Z5</f>
        <v>0</v>
      </c>
      <c r="AB19" s="313">
        <f>'GASTOS ADM. VTAS'!AA5</f>
        <v>0</v>
      </c>
      <c r="AC19" s="313">
        <f>'GASTOS ADM. VTAS'!AB5</f>
        <v>0</v>
      </c>
      <c r="AD19" s="313">
        <f>'GASTOS ADM. VTAS'!AC5</f>
        <v>0</v>
      </c>
      <c r="AE19" s="313">
        <f>'GASTOS ADM. VTAS'!AD5</f>
        <v>0</v>
      </c>
      <c r="AF19" s="313">
        <f>'GASTOS ADM. VTAS'!AE5</f>
        <v>0</v>
      </c>
      <c r="AG19" s="313">
        <f>'GASTOS ADM. VTAS'!AF5</f>
        <v>0</v>
      </c>
      <c r="AH19" s="313">
        <f>'GASTOS ADM. VTAS'!AG5</f>
        <v>0</v>
      </c>
      <c r="AI19" s="313">
        <f>'GASTOS ADM. VTAS'!AH5</f>
        <v>0</v>
      </c>
      <c r="AJ19" s="313">
        <f>'GASTOS ADM. VTAS'!AI5</f>
        <v>0</v>
      </c>
      <c r="AK19" s="313">
        <f>'GASTOS ADM. VTAS'!AJ5</f>
        <v>0</v>
      </c>
      <c r="AL19" s="313">
        <f>'GASTOS ADM. VTAS'!AK5</f>
        <v>0</v>
      </c>
      <c r="AM19" s="313">
        <f>'GASTOS ADM. VTAS'!AL5</f>
        <v>0</v>
      </c>
      <c r="AN19" s="313">
        <f>'GASTOS ADM. VTAS'!AM5</f>
        <v>0</v>
      </c>
      <c r="AO19" s="313">
        <f>'GASTOS ADM. VTAS'!AN5</f>
        <v>0</v>
      </c>
      <c r="AP19" s="313">
        <f>'GASTOS ADM. VTAS'!AO5</f>
        <v>0</v>
      </c>
      <c r="AQ19" s="313">
        <f>'GASTOS ADM. VTAS'!AP5</f>
        <v>0</v>
      </c>
      <c r="AR19" s="313">
        <f>'GASTOS ADM. VTAS'!AQ5</f>
        <v>0</v>
      </c>
      <c r="AS19" s="313">
        <f>'GASTOS ADM. VTAS'!AR5</f>
        <v>0</v>
      </c>
      <c r="AT19" s="313">
        <f>'GASTOS ADM. VTAS'!AS5</f>
        <v>0</v>
      </c>
      <c r="AU19" s="313">
        <f>'GASTOS ADM. VTAS'!AT5</f>
        <v>0</v>
      </c>
      <c r="AV19" s="313">
        <f>'GASTOS ADM. VTAS'!AU5</f>
        <v>0</v>
      </c>
      <c r="AW19" s="313">
        <f>'GASTOS ADM. VTAS'!AV5</f>
        <v>0</v>
      </c>
      <c r="AX19" s="313">
        <f>'GASTOS ADM. VTAS'!AW5</f>
        <v>0</v>
      </c>
      <c r="AY19" s="313">
        <f>'GASTOS ADM. VTAS'!AX5</f>
        <v>0</v>
      </c>
      <c r="AZ19" s="313">
        <f>'GASTOS ADM. VTAS'!AY5</f>
        <v>0</v>
      </c>
      <c r="BA19" s="313">
        <f>'GASTOS ADM. VTAS'!AZ5</f>
        <v>0</v>
      </c>
      <c r="BB19" s="313">
        <f>'GASTOS ADM. VTAS'!BA5</f>
        <v>0</v>
      </c>
      <c r="BC19" s="313">
        <f>'GASTOS ADM. VTAS'!BB5</f>
        <v>0</v>
      </c>
      <c r="BD19" s="313">
        <f>'GASTOS ADM. VTAS'!BC5</f>
        <v>0</v>
      </c>
      <c r="BE19" s="313">
        <f>'GASTOS ADM. VTAS'!BD5</f>
        <v>0</v>
      </c>
      <c r="BF19" s="313">
        <f>'GASTOS ADM. VTAS'!BE5</f>
        <v>0</v>
      </c>
      <c r="BG19" s="313">
        <f>'GASTOS ADM. VTAS'!BF5</f>
        <v>0</v>
      </c>
      <c r="BH19" s="313">
        <f>'GASTOS ADM. VTAS'!BG5</f>
        <v>0</v>
      </c>
      <c r="BI19" s="313">
        <f>'GASTOS ADM. VTAS'!BH5</f>
        <v>0</v>
      </c>
      <c r="BJ19" s="313">
        <f>'GASTOS ADM. VTAS'!BI5</f>
        <v>0</v>
      </c>
      <c r="BK19" s="371">
        <f t="shared" si="2"/>
        <v>0</v>
      </c>
    </row>
    <row r="20" spans="1:63" s="363" customFormat="1" x14ac:dyDescent="0.25">
      <c r="A20" s="783" t="s">
        <v>281</v>
      </c>
      <c r="B20" s="784"/>
      <c r="C20" s="314">
        <f>'GASTOS ADM. VTAS'!B6</f>
        <v>0</v>
      </c>
      <c r="D20" s="313">
        <f>'GASTOS ADM. VTAS'!C6</f>
        <v>0</v>
      </c>
      <c r="E20" s="313">
        <f>'GASTOS ADM. VTAS'!D6</f>
        <v>0</v>
      </c>
      <c r="F20" s="313">
        <f>'GASTOS ADM. VTAS'!E6</f>
        <v>0</v>
      </c>
      <c r="G20" s="313">
        <f>'GASTOS ADM. VTAS'!F6</f>
        <v>0</v>
      </c>
      <c r="H20" s="313">
        <f>'GASTOS ADM. VTAS'!G6</f>
        <v>0</v>
      </c>
      <c r="I20" s="313">
        <f>'GASTOS ADM. VTAS'!H6</f>
        <v>0</v>
      </c>
      <c r="J20" s="313">
        <f>'GASTOS ADM. VTAS'!I6</f>
        <v>0</v>
      </c>
      <c r="K20" s="313">
        <f>'GASTOS ADM. VTAS'!J6</f>
        <v>0</v>
      </c>
      <c r="L20" s="313">
        <f>'GASTOS ADM. VTAS'!K6</f>
        <v>0</v>
      </c>
      <c r="M20" s="313">
        <f>'GASTOS ADM. VTAS'!L6</f>
        <v>0</v>
      </c>
      <c r="N20" s="313">
        <f>'GASTOS ADM. VTAS'!M6</f>
        <v>0</v>
      </c>
      <c r="O20" s="313">
        <f>'GASTOS ADM. VTAS'!N6</f>
        <v>0</v>
      </c>
      <c r="P20" s="313">
        <f>'GASTOS ADM. VTAS'!O6</f>
        <v>0</v>
      </c>
      <c r="Q20" s="313">
        <f>'GASTOS ADM. VTAS'!P6</f>
        <v>0</v>
      </c>
      <c r="R20" s="313">
        <f>'GASTOS ADM. VTAS'!Q6</f>
        <v>0</v>
      </c>
      <c r="S20" s="313">
        <f>'GASTOS ADM. VTAS'!R6</f>
        <v>0</v>
      </c>
      <c r="T20" s="313">
        <f>'GASTOS ADM. VTAS'!S6</f>
        <v>0</v>
      </c>
      <c r="U20" s="313">
        <f>'GASTOS ADM. VTAS'!T6</f>
        <v>0</v>
      </c>
      <c r="V20" s="313">
        <f>'GASTOS ADM. VTAS'!U6</f>
        <v>0</v>
      </c>
      <c r="W20" s="313">
        <f>'GASTOS ADM. VTAS'!V6</f>
        <v>0</v>
      </c>
      <c r="X20" s="313">
        <f>'GASTOS ADM. VTAS'!W6</f>
        <v>0</v>
      </c>
      <c r="Y20" s="313">
        <f>'GASTOS ADM. VTAS'!X6</f>
        <v>0</v>
      </c>
      <c r="Z20" s="313">
        <f>'GASTOS ADM. VTAS'!Y6</f>
        <v>0</v>
      </c>
      <c r="AA20" s="313">
        <f>'GASTOS ADM. VTAS'!Z6</f>
        <v>0</v>
      </c>
      <c r="AB20" s="313">
        <f>'GASTOS ADM. VTAS'!AA6</f>
        <v>0</v>
      </c>
      <c r="AC20" s="313">
        <f>'GASTOS ADM. VTAS'!AB6</f>
        <v>0</v>
      </c>
      <c r="AD20" s="313">
        <f>'GASTOS ADM. VTAS'!AC6</f>
        <v>0</v>
      </c>
      <c r="AE20" s="313">
        <f>'GASTOS ADM. VTAS'!AD6</f>
        <v>0</v>
      </c>
      <c r="AF20" s="313">
        <f>'GASTOS ADM. VTAS'!AE6</f>
        <v>0</v>
      </c>
      <c r="AG20" s="313">
        <f>'GASTOS ADM. VTAS'!AF6</f>
        <v>0</v>
      </c>
      <c r="AH20" s="313">
        <f>'GASTOS ADM. VTAS'!AG6</f>
        <v>0</v>
      </c>
      <c r="AI20" s="313">
        <f>'GASTOS ADM. VTAS'!AH6</f>
        <v>0</v>
      </c>
      <c r="AJ20" s="313">
        <f>'GASTOS ADM. VTAS'!AI6</f>
        <v>0</v>
      </c>
      <c r="AK20" s="313">
        <f>'GASTOS ADM. VTAS'!AJ6</f>
        <v>0</v>
      </c>
      <c r="AL20" s="313">
        <f>'GASTOS ADM. VTAS'!AK6</f>
        <v>0</v>
      </c>
      <c r="AM20" s="313">
        <f>'GASTOS ADM. VTAS'!AL6</f>
        <v>0</v>
      </c>
      <c r="AN20" s="313">
        <f>'GASTOS ADM. VTAS'!AM6</f>
        <v>0</v>
      </c>
      <c r="AO20" s="313">
        <f>'GASTOS ADM. VTAS'!AN6</f>
        <v>0</v>
      </c>
      <c r="AP20" s="313">
        <f>'GASTOS ADM. VTAS'!AO6</f>
        <v>0</v>
      </c>
      <c r="AQ20" s="313">
        <f>'GASTOS ADM. VTAS'!AP6</f>
        <v>0</v>
      </c>
      <c r="AR20" s="313">
        <f>'GASTOS ADM. VTAS'!AQ6</f>
        <v>0</v>
      </c>
      <c r="AS20" s="313">
        <f>'GASTOS ADM. VTAS'!AR6</f>
        <v>0</v>
      </c>
      <c r="AT20" s="313">
        <f>'GASTOS ADM. VTAS'!AS6</f>
        <v>0</v>
      </c>
      <c r="AU20" s="313">
        <f>'GASTOS ADM. VTAS'!AT6</f>
        <v>0</v>
      </c>
      <c r="AV20" s="313">
        <f>'GASTOS ADM. VTAS'!AU6</f>
        <v>0</v>
      </c>
      <c r="AW20" s="313">
        <f>'GASTOS ADM. VTAS'!AV6</f>
        <v>0</v>
      </c>
      <c r="AX20" s="313">
        <f>'GASTOS ADM. VTAS'!AW6</f>
        <v>0</v>
      </c>
      <c r="AY20" s="313">
        <f>'GASTOS ADM. VTAS'!AX6</f>
        <v>0</v>
      </c>
      <c r="AZ20" s="313">
        <f>'GASTOS ADM. VTAS'!AY6</f>
        <v>0</v>
      </c>
      <c r="BA20" s="313">
        <f>'GASTOS ADM. VTAS'!AZ6</f>
        <v>0</v>
      </c>
      <c r="BB20" s="313">
        <f>'GASTOS ADM. VTAS'!BA6</f>
        <v>0</v>
      </c>
      <c r="BC20" s="313">
        <f>'GASTOS ADM. VTAS'!BB6</f>
        <v>0</v>
      </c>
      <c r="BD20" s="313">
        <f>'GASTOS ADM. VTAS'!BC6</f>
        <v>0</v>
      </c>
      <c r="BE20" s="313">
        <f>'GASTOS ADM. VTAS'!BD6</f>
        <v>0</v>
      </c>
      <c r="BF20" s="313">
        <f>'GASTOS ADM. VTAS'!BE6</f>
        <v>0</v>
      </c>
      <c r="BG20" s="313">
        <f>'GASTOS ADM. VTAS'!BF6</f>
        <v>0</v>
      </c>
      <c r="BH20" s="313">
        <f>'GASTOS ADM. VTAS'!BG6</f>
        <v>0</v>
      </c>
      <c r="BI20" s="313">
        <f>'GASTOS ADM. VTAS'!BH6</f>
        <v>0</v>
      </c>
      <c r="BJ20" s="313">
        <f>'GASTOS ADM. VTAS'!BI6</f>
        <v>0</v>
      </c>
      <c r="BK20" s="371">
        <f t="shared" si="2"/>
        <v>0</v>
      </c>
    </row>
    <row r="21" spans="1:63" s="363" customFormat="1" x14ac:dyDescent="0.25">
      <c r="A21" s="783" t="s">
        <v>280</v>
      </c>
      <c r="B21" s="784"/>
      <c r="C21" s="314">
        <f>'PyG PROYECTADOS'!D11</f>
        <v>0</v>
      </c>
      <c r="D21" s="313">
        <f>'PyG PROYECTADOS'!E11</f>
        <v>0</v>
      </c>
      <c r="E21" s="313">
        <f>'PyG PROYECTADOS'!F11</f>
        <v>0</v>
      </c>
      <c r="F21" s="313">
        <f>'PyG PROYECTADOS'!G11</f>
        <v>0</v>
      </c>
      <c r="G21" s="313">
        <f>'PyG PROYECTADOS'!H11</f>
        <v>0</v>
      </c>
      <c r="H21" s="313">
        <f>'PyG PROYECTADOS'!I11</f>
        <v>0</v>
      </c>
      <c r="I21" s="313">
        <f>'PyG PROYECTADOS'!J11</f>
        <v>0</v>
      </c>
      <c r="J21" s="313">
        <f>'PyG PROYECTADOS'!K11</f>
        <v>0</v>
      </c>
      <c r="K21" s="313">
        <f>'PyG PROYECTADOS'!L11</f>
        <v>0</v>
      </c>
      <c r="L21" s="313">
        <f>'PyG PROYECTADOS'!M11</f>
        <v>0</v>
      </c>
      <c r="M21" s="313">
        <f>'PyG PROYECTADOS'!N11</f>
        <v>0</v>
      </c>
      <c r="N21" s="313">
        <f>'PyG PROYECTADOS'!O11</f>
        <v>0</v>
      </c>
      <c r="O21" s="313">
        <f>'PyG PROYECTADOS'!P11</f>
        <v>0</v>
      </c>
      <c r="P21" s="313">
        <f>'PyG PROYECTADOS'!Q11</f>
        <v>0</v>
      </c>
      <c r="Q21" s="313">
        <f>'PyG PROYECTADOS'!R11</f>
        <v>0</v>
      </c>
      <c r="R21" s="313">
        <f>'PyG PROYECTADOS'!S11</f>
        <v>0</v>
      </c>
      <c r="S21" s="313">
        <f>'PyG PROYECTADOS'!T11</f>
        <v>0</v>
      </c>
      <c r="T21" s="313">
        <f>'PyG PROYECTADOS'!U11</f>
        <v>0</v>
      </c>
      <c r="U21" s="313">
        <f>'PyG PROYECTADOS'!V11</f>
        <v>0</v>
      </c>
      <c r="V21" s="313">
        <f>'PyG PROYECTADOS'!W11</f>
        <v>0</v>
      </c>
      <c r="W21" s="313">
        <f>'PyG PROYECTADOS'!X11</f>
        <v>0</v>
      </c>
      <c r="X21" s="313">
        <f>'PyG PROYECTADOS'!Y11</f>
        <v>0</v>
      </c>
      <c r="Y21" s="313">
        <f>'PyG PROYECTADOS'!Z11</f>
        <v>0</v>
      </c>
      <c r="Z21" s="313">
        <f>'PyG PROYECTADOS'!AA11</f>
        <v>0</v>
      </c>
      <c r="AA21" s="313">
        <f>'PyG PROYECTADOS'!AB11</f>
        <v>0</v>
      </c>
      <c r="AB21" s="313">
        <f>'PyG PROYECTADOS'!AC11</f>
        <v>0</v>
      </c>
      <c r="AC21" s="313">
        <f>'PyG PROYECTADOS'!AD11</f>
        <v>0</v>
      </c>
      <c r="AD21" s="313">
        <f>'PyG PROYECTADOS'!AE11</f>
        <v>0</v>
      </c>
      <c r="AE21" s="313">
        <f>'PyG PROYECTADOS'!AF11</f>
        <v>0</v>
      </c>
      <c r="AF21" s="313">
        <f>'PyG PROYECTADOS'!AG11</f>
        <v>0</v>
      </c>
      <c r="AG21" s="313">
        <f>'PyG PROYECTADOS'!AH11</f>
        <v>0</v>
      </c>
      <c r="AH21" s="313">
        <f>'PyG PROYECTADOS'!AI11</f>
        <v>0</v>
      </c>
      <c r="AI21" s="313">
        <f>'PyG PROYECTADOS'!AJ11</f>
        <v>0</v>
      </c>
      <c r="AJ21" s="313">
        <f>'PyG PROYECTADOS'!AK11</f>
        <v>0</v>
      </c>
      <c r="AK21" s="313">
        <f>'PyG PROYECTADOS'!AL11</f>
        <v>0</v>
      </c>
      <c r="AL21" s="313">
        <f>'PyG PROYECTADOS'!AM11</f>
        <v>0</v>
      </c>
      <c r="AM21" s="313">
        <f>'PyG PROYECTADOS'!AN11</f>
        <v>0</v>
      </c>
      <c r="AN21" s="313">
        <f>'PyG PROYECTADOS'!AO11</f>
        <v>0</v>
      </c>
      <c r="AO21" s="313">
        <f>'PyG PROYECTADOS'!AP11</f>
        <v>0</v>
      </c>
      <c r="AP21" s="313">
        <f>'PyG PROYECTADOS'!AQ11</f>
        <v>0</v>
      </c>
      <c r="AQ21" s="313">
        <f>'PyG PROYECTADOS'!AR11</f>
        <v>0</v>
      </c>
      <c r="AR21" s="313">
        <f>'PyG PROYECTADOS'!AS11</f>
        <v>0</v>
      </c>
      <c r="AS21" s="313">
        <f>'PyG PROYECTADOS'!AT11</f>
        <v>0</v>
      </c>
      <c r="AT21" s="313">
        <f>'PyG PROYECTADOS'!AU11</f>
        <v>0</v>
      </c>
      <c r="AU21" s="313">
        <f>'PyG PROYECTADOS'!AV11</f>
        <v>0</v>
      </c>
      <c r="AV21" s="313">
        <f>'PyG PROYECTADOS'!AW11</f>
        <v>0</v>
      </c>
      <c r="AW21" s="313">
        <f>'PyG PROYECTADOS'!AX11</f>
        <v>0</v>
      </c>
      <c r="AX21" s="313">
        <f>'PyG PROYECTADOS'!AY11</f>
        <v>0</v>
      </c>
      <c r="AY21" s="313">
        <f>'PyG PROYECTADOS'!AZ11</f>
        <v>0</v>
      </c>
      <c r="AZ21" s="313">
        <f>'PyG PROYECTADOS'!BA11</f>
        <v>0</v>
      </c>
      <c r="BA21" s="313">
        <f>'PyG PROYECTADOS'!BB11</f>
        <v>0</v>
      </c>
      <c r="BB21" s="313">
        <f>'PyG PROYECTADOS'!BC11</f>
        <v>0</v>
      </c>
      <c r="BC21" s="313">
        <f>'PyG PROYECTADOS'!BD11</f>
        <v>0</v>
      </c>
      <c r="BD21" s="313">
        <f>'PyG PROYECTADOS'!BE11</f>
        <v>0</v>
      </c>
      <c r="BE21" s="313">
        <f>'PyG PROYECTADOS'!BF11</f>
        <v>0</v>
      </c>
      <c r="BF21" s="313">
        <f>'PyG PROYECTADOS'!BG11</f>
        <v>0</v>
      </c>
      <c r="BG21" s="313">
        <f>'PyG PROYECTADOS'!BH11</f>
        <v>0</v>
      </c>
      <c r="BH21" s="313">
        <f>'PyG PROYECTADOS'!BI11</f>
        <v>0</v>
      </c>
      <c r="BI21" s="313">
        <f>'PyG PROYECTADOS'!BJ11</f>
        <v>0</v>
      </c>
      <c r="BJ21" s="313">
        <f>'PyG PROYECTADOS'!BK11</f>
        <v>0</v>
      </c>
      <c r="BK21" s="371">
        <f t="shared" si="2"/>
        <v>0</v>
      </c>
    </row>
    <row r="22" spans="1:63" s="363" customFormat="1" x14ac:dyDescent="0.25">
      <c r="A22" s="783" t="s">
        <v>279</v>
      </c>
      <c r="B22" s="784"/>
      <c r="C22" s="314">
        <f>'PyG PROYECTADOS'!D12</f>
        <v>0</v>
      </c>
      <c r="D22" s="313">
        <f>'PyG PROYECTADOS'!E12</f>
        <v>0</v>
      </c>
      <c r="E22" s="313">
        <f>'PyG PROYECTADOS'!F12</f>
        <v>0</v>
      </c>
      <c r="F22" s="313">
        <f>'PyG PROYECTADOS'!G12</f>
        <v>0</v>
      </c>
      <c r="G22" s="313">
        <f>'PyG PROYECTADOS'!H12</f>
        <v>0</v>
      </c>
      <c r="H22" s="313">
        <f>'PyG PROYECTADOS'!I12</f>
        <v>0</v>
      </c>
      <c r="I22" s="313">
        <f>'PyG PROYECTADOS'!J12</f>
        <v>0</v>
      </c>
      <c r="J22" s="313">
        <f>'PyG PROYECTADOS'!K12</f>
        <v>0</v>
      </c>
      <c r="K22" s="313">
        <f>'PyG PROYECTADOS'!L12</f>
        <v>0</v>
      </c>
      <c r="L22" s="313">
        <f>'PyG PROYECTADOS'!M12</f>
        <v>0</v>
      </c>
      <c r="M22" s="313">
        <f>'PyG PROYECTADOS'!N12</f>
        <v>0</v>
      </c>
      <c r="N22" s="313">
        <f>'PyG PROYECTADOS'!O12</f>
        <v>0</v>
      </c>
      <c r="O22" s="313">
        <f>'PyG PROYECTADOS'!P12</f>
        <v>0</v>
      </c>
      <c r="P22" s="313">
        <f>'PyG PROYECTADOS'!Q12</f>
        <v>0</v>
      </c>
      <c r="Q22" s="313">
        <f>'PyG PROYECTADOS'!R12</f>
        <v>0</v>
      </c>
      <c r="R22" s="313">
        <f>'PyG PROYECTADOS'!S12</f>
        <v>0</v>
      </c>
      <c r="S22" s="313">
        <f>'PyG PROYECTADOS'!T12</f>
        <v>0</v>
      </c>
      <c r="T22" s="313">
        <f>'PyG PROYECTADOS'!U12</f>
        <v>0</v>
      </c>
      <c r="U22" s="313">
        <f>'PyG PROYECTADOS'!V12</f>
        <v>0</v>
      </c>
      <c r="V22" s="313">
        <f>'PyG PROYECTADOS'!W12</f>
        <v>0</v>
      </c>
      <c r="W22" s="313">
        <f>'PyG PROYECTADOS'!X12</f>
        <v>0</v>
      </c>
      <c r="X22" s="313">
        <f>'PyG PROYECTADOS'!Y12</f>
        <v>0</v>
      </c>
      <c r="Y22" s="313">
        <f>'PyG PROYECTADOS'!Z12</f>
        <v>0</v>
      </c>
      <c r="Z22" s="313">
        <f>'PyG PROYECTADOS'!AA12</f>
        <v>0</v>
      </c>
      <c r="AA22" s="313">
        <f>'PyG PROYECTADOS'!AB12</f>
        <v>0</v>
      </c>
      <c r="AB22" s="313">
        <f>'PyG PROYECTADOS'!AC12</f>
        <v>0</v>
      </c>
      <c r="AC22" s="313">
        <f>'PyG PROYECTADOS'!AD12</f>
        <v>0</v>
      </c>
      <c r="AD22" s="313">
        <f>'PyG PROYECTADOS'!AE12</f>
        <v>0</v>
      </c>
      <c r="AE22" s="313">
        <f>'PyG PROYECTADOS'!AF12</f>
        <v>0</v>
      </c>
      <c r="AF22" s="313">
        <f>'PyG PROYECTADOS'!AG12</f>
        <v>0</v>
      </c>
      <c r="AG22" s="313">
        <f>'PyG PROYECTADOS'!AH12</f>
        <v>0</v>
      </c>
      <c r="AH22" s="313">
        <f>'PyG PROYECTADOS'!AI12</f>
        <v>0</v>
      </c>
      <c r="AI22" s="313">
        <f>'PyG PROYECTADOS'!AJ12</f>
        <v>0</v>
      </c>
      <c r="AJ22" s="313">
        <f>'PyG PROYECTADOS'!AK12</f>
        <v>0</v>
      </c>
      <c r="AK22" s="313">
        <f>'PyG PROYECTADOS'!AL12</f>
        <v>0</v>
      </c>
      <c r="AL22" s="313">
        <f>'PyG PROYECTADOS'!AM12</f>
        <v>0</v>
      </c>
      <c r="AM22" s="313">
        <f>'PyG PROYECTADOS'!AN12</f>
        <v>0</v>
      </c>
      <c r="AN22" s="313">
        <f>'PyG PROYECTADOS'!AO12</f>
        <v>0</v>
      </c>
      <c r="AO22" s="313">
        <f>'PyG PROYECTADOS'!AP12</f>
        <v>0</v>
      </c>
      <c r="AP22" s="313">
        <f>'PyG PROYECTADOS'!AQ12</f>
        <v>0</v>
      </c>
      <c r="AQ22" s="313">
        <f>'PyG PROYECTADOS'!AR12</f>
        <v>0</v>
      </c>
      <c r="AR22" s="313">
        <f>'PyG PROYECTADOS'!AS12</f>
        <v>0</v>
      </c>
      <c r="AS22" s="313">
        <f>'PyG PROYECTADOS'!AT12</f>
        <v>0</v>
      </c>
      <c r="AT22" s="313">
        <f>'PyG PROYECTADOS'!AU12</f>
        <v>0</v>
      </c>
      <c r="AU22" s="313">
        <f>'PyG PROYECTADOS'!AV12</f>
        <v>0</v>
      </c>
      <c r="AV22" s="313">
        <f>'PyG PROYECTADOS'!AW12</f>
        <v>0</v>
      </c>
      <c r="AW22" s="313">
        <f>'PyG PROYECTADOS'!AX12</f>
        <v>0</v>
      </c>
      <c r="AX22" s="313">
        <f>'PyG PROYECTADOS'!AY12</f>
        <v>0</v>
      </c>
      <c r="AY22" s="313">
        <f>'PyG PROYECTADOS'!AZ12</f>
        <v>0</v>
      </c>
      <c r="AZ22" s="313">
        <f>'PyG PROYECTADOS'!BA12</f>
        <v>0</v>
      </c>
      <c r="BA22" s="313">
        <f>'PyG PROYECTADOS'!BB12</f>
        <v>0</v>
      </c>
      <c r="BB22" s="313">
        <f>'PyG PROYECTADOS'!BC12</f>
        <v>0</v>
      </c>
      <c r="BC22" s="313">
        <f>'PyG PROYECTADOS'!BD12</f>
        <v>0</v>
      </c>
      <c r="BD22" s="313">
        <f>'PyG PROYECTADOS'!BE12</f>
        <v>0</v>
      </c>
      <c r="BE22" s="313">
        <f>'PyG PROYECTADOS'!BF12</f>
        <v>0</v>
      </c>
      <c r="BF22" s="313">
        <f>'PyG PROYECTADOS'!BG12</f>
        <v>0</v>
      </c>
      <c r="BG22" s="313">
        <f>'PyG PROYECTADOS'!BH12</f>
        <v>0</v>
      </c>
      <c r="BH22" s="313">
        <f>'PyG PROYECTADOS'!BI12</f>
        <v>0</v>
      </c>
      <c r="BI22" s="313">
        <f>'PyG PROYECTADOS'!BJ12</f>
        <v>0</v>
      </c>
      <c r="BJ22" s="313">
        <f>'PyG PROYECTADOS'!BK12</f>
        <v>0</v>
      </c>
      <c r="BK22" s="371">
        <f t="shared" si="2"/>
        <v>0</v>
      </c>
    </row>
    <row r="23" spans="1:63" s="363" customFormat="1" x14ac:dyDescent="0.25">
      <c r="A23" s="773" t="s">
        <v>278</v>
      </c>
      <c r="B23" s="774"/>
      <c r="C23" s="360"/>
      <c r="D23" s="361"/>
      <c r="E23" s="361"/>
      <c r="F23" s="361"/>
      <c r="G23" s="361"/>
      <c r="H23" s="361"/>
      <c r="I23" s="361"/>
      <c r="J23" s="361"/>
      <c r="K23" s="361">
        <f>SUM('PyG PROYECTADOS'!D32:H32)</f>
        <v>0</v>
      </c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>
        <f>SUM('PyG PROYECTADOS'!I32:T32)</f>
        <v>0</v>
      </c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21"/>
      <c r="AI23" s="361">
        <f>SUM('PyG PROYECTADOS'!U32:AF32)</f>
        <v>0</v>
      </c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>
        <f>SUM('PyG PROYECTADOS'!AG32:AR32)</f>
        <v>0</v>
      </c>
      <c r="AV23" s="361"/>
      <c r="AW23" s="361"/>
      <c r="AX23" s="361"/>
      <c r="AY23" s="361"/>
      <c r="AZ23" s="361"/>
      <c r="BA23" s="361"/>
      <c r="BB23" s="361"/>
      <c r="BC23" s="361"/>
      <c r="BD23" s="361"/>
      <c r="BE23" s="361"/>
      <c r="BF23" s="361"/>
      <c r="BG23" s="361">
        <f>SUM('PyG PROYECTADOS'!AS32:BD32)</f>
        <v>0</v>
      </c>
      <c r="BH23" s="361"/>
      <c r="BI23" s="361"/>
      <c r="BJ23" s="361"/>
      <c r="BK23" s="373">
        <f t="shared" si="2"/>
        <v>0</v>
      </c>
    </row>
    <row r="24" spans="1:63" s="363" customFormat="1" x14ac:dyDescent="0.25">
      <c r="A24" s="773" t="s">
        <v>277</v>
      </c>
      <c r="B24" s="774"/>
      <c r="C24" s="322"/>
      <c r="D24" s="321"/>
      <c r="E24" s="321"/>
      <c r="F24" s="321"/>
      <c r="G24" s="321"/>
      <c r="H24" s="321"/>
      <c r="I24" s="321"/>
      <c r="J24" s="321"/>
      <c r="K24" s="361">
        <f>SUM('PyG PROYECTADOS'!D35:H35)</f>
        <v>0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61">
        <f>SUM('PyG PROYECTADOS'!I35:T35)</f>
        <v>0</v>
      </c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61">
        <f>SUM('PyG PROYECTADOS'!U35:AF35)</f>
        <v>0</v>
      </c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61">
        <f>SUM('PyG PROYECTADOS'!AG35:AR35)</f>
        <v>0</v>
      </c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61">
        <f>SUM('PyG PROYECTADOS'!AS35:BD35)</f>
        <v>0</v>
      </c>
      <c r="BH24" s="321"/>
      <c r="BI24" s="321"/>
      <c r="BJ24" s="321"/>
      <c r="BK24" s="373">
        <f t="shared" si="2"/>
        <v>0</v>
      </c>
    </row>
    <row r="25" spans="1:63" s="363" customFormat="1" x14ac:dyDescent="0.25">
      <c r="A25" s="773" t="s">
        <v>276</v>
      </c>
      <c r="B25" s="774"/>
      <c r="C25" s="316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73">
        <f t="shared" si="2"/>
        <v>0</v>
      </c>
    </row>
    <row r="26" spans="1:63" s="363" customFormat="1" x14ac:dyDescent="0.25">
      <c r="A26" s="779" t="s">
        <v>0</v>
      </c>
      <c r="B26" s="780"/>
      <c r="C26" s="316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73">
        <f t="shared" si="2"/>
        <v>0</v>
      </c>
    </row>
    <row r="27" spans="1:63" s="363" customFormat="1" x14ac:dyDescent="0.25">
      <c r="A27" s="781" t="s">
        <v>0</v>
      </c>
      <c r="B27" s="782"/>
      <c r="C27" s="326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73">
        <f t="shared" si="2"/>
        <v>0</v>
      </c>
    </row>
    <row r="28" spans="1:63" s="363" customFormat="1" x14ac:dyDescent="0.25">
      <c r="A28" s="769" t="s">
        <v>84</v>
      </c>
      <c r="B28" s="769"/>
      <c r="C28" s="310">
        <f t="shared" ref="C28:AH28" si="3">SUM(C17:C27)</f>
        <v>0</v>
      </c>
      <c r="D28" s="309">
        <f t="shared" si="3"/>
        <v>0</v>
      </c>
      <c r="E28" s="309">
        <f t="shared" si="3"/>
        <v>0</v>
      </c>
      <c r="F28" s="309">
        <f t="shared" si="3"/>
        <v>0</v>
      </c>
      <c r="G28" s="309">
        <f t="shared" si="3"/>
        <v>0</v>
      </c>
      <c r="H28" s="309">
        <f t="shared" si="3"/>
        <v>0</v>
      </c>
      <c r="I28" s="309">
        <f t="shared" si="3"/>
        <v>0</v>
      </c>
      <c r="J28" s="309">
        <f t="shared" si="3"/>
        <v>0</v>
      </c>
      <c r="K28" s="309">
        <f t="shared" si="3"/>
        <v>0</v>
      </c>
      <c r="L28" s="309">
        <f t="shared" si="3"/>
        <v>0</v>
      </c>
      <c r="M28" s="309">
        <f t="shared" si="3"/>
        <v>0</v>
      </c>
      <c r="N28" s="309">
        <f t="shared" si="3"/>
        <v>0</v>
      </c>
      <c r="O28" s="309">
        <f t="shared" si="3"/>
        <v>0</v>
      </c>
      <c r="P28" s="309">
        <f t="shared" si="3"/>
        <v>0</v>
      </c>
      <c r="Q28" s="309">
        <f t="shared" si="3"/>
        <v>0</v>
      </c>
      <c r="R28" s="309">
        <f t="shared" si="3"/>
        <v>0</v>
      </c>
      <c r="S28" s="309">
        <f t="shared" si="3"/>
        <v>0</v>
      </c>
      <c r="T28" s="309">
        <f t="shared" si="3"/>
        <v>0</v>
      </c>
      <c r="U28" s="309">
        <f t="shared" si="3"/>
        <v>0</v>
      </c>
      <c r="V28" s="309">
        <f t="shared" si="3"/>
        <v>0</v>
      </c>
      <c r="W28" s="309">
        <f t="shared" si="3"/>
        <v>0</v>
      </c>
      <c r="X28" s="309">
        <f t="shared" si="3"/>
        <v>0</v>
      </c>
      <c r="Y28" s="309">
        <f t="shared" si="3"/>
        <v>0</v>
      </c>
      <c r="Z28" s="309">
        <f t="shared" si="3"/>
        <v>0</v>
      </c>
      <c r="AA28" s="309">
        <f t="shared" si="3"/>
        <v>0</v>
      </c>
      <c r="AB28" s="309">
        <f t="shared" si="3"/>
        <v>0</v>
      </c>
      <c r="AC28" s="309">
        <f t="shared" si="3"/>
        <v>0</v>
      </c>
      <c r="AD28" s="309">
        <f t="shared" si="3"/>
        <v>0</v>
      </c>
      <c r="AE28" s="309">
        <f t="shared" si="3"/>
        <v>0</v>
      </c>
      <c r="AF28" s="309">
        <f t="shared" si="3"/>
        <v>0</v>
      </c>
      <c r="AG28" s="309">
        <f t="shared" si="3"/>
        <v>0</v>
      </c>
      <c r="AH28" s="309">
        <f t="shared" si="3"/>
        <v>0</v>
      </c>
      <c r="AI28" s="309">
        <f t="shared" ref="AI28:BJ28" si="4">SUM(AI17:AI27)</f>
        <v>0</v>
      </c>
      <c r="AJ28" s="309">
        <f t="shared" si="4"/>
        <v>0</v>
      </c>
      <c r="AK28" s="309">
        <f t="shared" si="4"/>
        <v>0</v>
      </c>
      <c r="AL28" s="309">
        <f t="shared" si="4"/>
        <v>0</v>
      </c>
      <c r="AM28" s="309">
        <f t="shared" si="4"/>
        <v>0</v>
      </c>
      <c r="AN28" s="309">
        <f t="shared" si="4"/>
        <v>0</v>
      </c>
      <c r="AO28" s="309">
        <f t="shared" si="4"/>
        <v>0</v>
      </c>
      <c r="AP28" s="309">
        <f t="shared" si="4"/>
        <v>0</v>
      </c>
      <c r="AQ28" s="309">
        <f t="shared" si="4"/>
        <v>0</v>
      </c>
      <c r="AR28" s="309">
        <f t="shared" si="4"/>
        <v>0</v>
      </c>
      <c r="AS28" s="309">
        <f t="shared" si="4"/>
        <v>0</v>
      </c>
      <c r="AT28" s="309">
        <f t="shared" si="4"/>
        <v>0</v>
      </c>
      <c r="AU28" s="309">
        <f t="shared" si="4"/>
        <v>0</v>
      </c>
      <c r="AV28" s="309">
        <f t="shared" si="4"/>
        <v>0</v>
      </c>
      <c r="AW28" s="309">
        <f t="shared" si="4"/>
        <v>0</v>
      </c>
      <c r="AX28" s="309">
        <f t="shared" si="4"/>
        <v>0</v>
      </c>
      <c r="AY28" s="309">
        <f t="shared" si="4"/>
        <v>0</v>
      </c>
      <c r="AZ28" s="309">
        <f t="shared" si="4"/>
        <v>0</v>
      </c>
      <c r="BA28" s="309">
        <f t="shared" si="4"/>
        <v>0</v>
      </c>
      <c r="BB28" s="309">
        <f t="shared" si="4"/>
        <v>0</v>
      </c>
      <c r="BC28" s="309">
        <f t="shared" si="4"/>
        <v>0</v>
      </c>
      <c r="BD28" s="309">
        <f t="shared" si="4"/>
        <v>0</v>
      </c>
      <c r="BE28" s="309">
        <f t="shared" si="4"/>
        <v>0</v>
      </c>
      <c r="BF28" s="309">
        <f t="shared" si="4"/>
        <v>0</v>
      </c>
      <c r="BG28" s="309">
        <f t="shared" si="4"/>
        <v>0</v>
      </c>
      <c r="BH28" s="309">
        <f t="shared" si="4"/>
        <v>0</v>
      </c>
      <c r="BI28" s="309">
        <f t="shared" si="4"/>
        <v>0</v>
      </c>
      <c r="BJ28" s="309">
        <f t="shared" si="4"/>
        <v>0</v>
      </c>
      <c r="BK28" s="308">
        <f>SUM(BK17:BK27)</f>
        <v>0</v>
      </c>
    </row>
    <row r="29" spans="1:63" s="363" customFormat="1" x14ac:dyDescent="0.25">
      <c r="A29" s="307"/>
      <c r="B29" s="30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</row>
    <row r="30" spans="1:63" s="363" customFormat="1" x14ac:dyDescent="0.25">
      <c r="A30" s="769" t="s">
        <v>6</v>
      </c>
      <c r="B30" s="769"/>
      <c r="C30" s="310">
        <f t="shared" ref="C30:AH30" si="5">C14-C28</f>
        <v>0</v>
      </c>
      <c r="D30" s="309">
        <f t="shared" si="5"/>
        <v>0</v>
      </c>
      <c r="E30" s="309">
        <f t="shared" si="5"/>
        <v>0</v>
      </c>
      <c r="F30" s="309">
        <f t="shared" si="5"/>
        <v>0</v>
      </c>
      <c r="G30" s="309">
        <f t="shared" si="5"/>
        <v>0</v>
      </c>
      <c r="H30" s="309">
        <f t="shared" si="5"/>
        <v>0</v>
      </c>
      <c r="I30" s="309">
        <f t="shared" si="5"/>
        <v>0</v>
      </c>
      <c r="J30" s="309">
        <f t="shared" si="5"/>
        <v>0</v>
      </c>
      <c r="K30" s="309">
        <f t="shared" si="5"/>
        <v>0</v>
      </c>
      <c r="L30" s="309">
        <f t="shared" si="5"/>
        <v>0</v>
      </c>
      <c r="M30" s="309">
        <f t="shared" si="5"/>
        <v>0</v>
      </c>
      <c r="N30" s="309">
        <f t="shared" si="5"/>
        <v>0</v>
      </c>
      <c r="O30" s="309">
        <f t="shared" si="5"/>
        <v>0</v>
      </c>
      <c r="P30" s="309">
        <f t="shared" si="5"/>
        <v>0</v>
      </c>
      <c r="Q30" s="309">
        <f t="shared" si="5"/>
        <v>0</v>
      </c>
      <c r="R30" s="309">
        <f t="shared" si="5"/>
        <v>0</v>
      </c>
      <c r="S30" s="309">
        <f t="shared" si="5"/>
        <v>0</v>
      </c>
      <c r="T30" s="309">
        <f t="shared" si="5"/>
        <v>0</v>
      </c>
      <c r="U30" s="309">
        <f t="shared" si="5"/>
        <v>0</v>
      </c>
      <c r="V30" s="309">
        <f t="shared" si="5"/>
        <v>0</v>
      </c>
      <c r="W30" s="309">
        <f t="shared" si="5"/>
        <v>0</v>
      </c>
      <c r="X30" s="309">
        <f t="shared" si="5"/>
        <v>0</v>
      </c>
      <c r="Y30" s="309">
        <f t="shared" si="5"/>
        <v>0</v>
      </c>
      <c r="Z30" s="309">
        <f t="shared" si="5"/>
        <v>0</v>
      </c>
      <c r="AA30" s="309">
        <f t="shared" si="5"/>
        <v>0</v>
      </c>
      <c r="AB30" s="309">
        <f t="shared" si="5"/>
        <v>0</v>
      </c>
      <c r="AC30" s="309">
        <f t="shared" si="5"/>
        <v>0</v>
      </c>
      <c r="AD30" s="309">
        <f t="shared" si="5"/>
        <v>0</v>
      </c>
      <c r="AE30" s="309">
        <f t="shared" si="5"/>
        <v>0</v>
      </c>
      <c r="AF30" s="309">
        <f t="shared" si="5"/>
        <v>0</v>
      </c>
      <c r="AG30" s="309">
        <f t="shared" si="5"/>
        <v>0</v>
      </c>
      <c r="AH30" s="309">
        <f t="shared" si="5"/>
        <v>0</v>
      </c>
      <c r="AI30" s="309">
        <f t="shared" ref="AI30:BJ30" si="6">AI14-AI28</f>
        <v>0</v>
      </c>
      <c r="AJ30" s="309">
        <f t="shared" si="6"/>
        <v>0</v>
      </c>
      <c r="AK30" s="309">
        <f t="shared" si="6"/>
        <v>0</v>
      </c>
      <c r="AL30" s="309">
        <f t="shared" si="6"/>
        <v>0</v>
      </c>
      <c r="AM30" s="309">
        <f t="shared" si="6"/>
        <v>0</v>
      </c>
      <c r="AN30" s="309">
        <f t="shared" si="6"/>
        <v>0</v>
      </c>
      <c r="AO30" s="309">
        <f t="shared" si="6"/>
        <v>0</v>
      </c>
      <c r="AP30" s="309">
        <f t="shared" si="6"/>
        <v>0</v>
      </c>
      <c r="AQ30" s="309">
        <f t="shared" si="6"/>
        <v>0</v>
      </c>
      <c r="AR30" s="309">
        <f t="shared" si="6"/>
        <v>0</v>
      </c>
      <c r="AS30" s="309">
        <f t="shared" si="6"/>
        <v>0</v>
      </c>
      <c r="AT30" s="309">
        <f t="shared" si="6"/>
        <v>0</v>
      </c>
      <c r="AU30" s="309">
        <f t="shared" si="6"/>
        <v>0</v>
      </c>
      <c r="AV30" s="309">
        <f t="shared" si="6"/>
        <v>0</v>
      </c>
      <c r="AW30" s="309">
        <f t="shared" si="6"/>
        <v>0</v>
      </c>
      <c r="AX30" s="309">
        <f t="shared" si="6"/>
        <v>0</v>
      </c>
      <c r="AY30" s="309">
        <f t="shared" si="6"/>
        <v>0</v>
      </c>
      <c r="AZ30" s="309">
        <f t="shared" si="6"/>
        <v>0</v>
      </c>
      <c r="BA30" s="309">
        <f t="shared" si="6"/>
        <v>0</v>
      </c>
      <c r="BB30" s="309">
        <f t="shared" si="6"/>
        <v>0</v>
      </c>
      <c r="BC30" s="309">
        <f t="shared" si="6"/>
        <v>0</v>
      </c>
      <c r="BD30" s="309">
        <f t="shared" si="6"/>
        <v>0</v>
      </c>
      <c r="BE30" s="309">
        <f t="shared" si="6"/>
        <v>0</v>
      </c>
      <c r="BF30" s="309">
        <f t="shared" si="6"/>
        <v>0</v>
      </c>
      <c r="BG30" s="309">
        <f t="shared" si="6"/>
        <v>0</v>
      </c>
      <c r="BH30" s="309">
        <f t="shared" si="6"/>
        <v>0</v>
      </c>
      <c r="BI30" s="309">
        <f t="shared" si="6"/>
        <v>0</v>
      </c>
      <c r="BJ30" s="309">
        <f t="shared" si="6"/>
        <v>0</v>
      </c>
      <c r="BK30" s="308">
        <f>BK14-BK28</f>
        <v>0</v>
      </c>
    </row>
    <row r="31" spans="1:63" s="363" customFormat="1" x14ac:dyDescent="0.25">
      <c r="A31" s="307"/>
      <c r="B31" s="30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</row>
    <row r="32" spans="1:63" s="363" customFormat="1" ht="15.75" x14ac:dyDescent="0.25">
      <c r="A32" s="775" t="s">
        <v>85</v>
      </c>
      <c r="B32" s="776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</row>
    <row r="33" spans="1:74" s="363" customFormat="1" x14ac:dyDescent="0.25">
      <c r="A33" s="773" t="s">
        <v>87</v>
      </c>
      <c r="B33" s="774"/>
      <c r="C33" s="324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75">
        <f>SUM(C33:BJ33)</f>
        <v>0</v>
      </c>
    </row>
    <row r="34" spans="1:74" s="363" customFormat="1" x14ac:dyDescent="0.25">
      <c r="A34" s="773" t="s">
        <v>88</v>
      </c>
      <c r="B34" s="774"/>
      <c r="C34" s="322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73">
        <f>SUM(C34:BJ34)</f>
        <v>0</v>
      </c>
    </row>
    <row r="35" spans="1:74" s="363" customFormat="1" x14ac:dyDescent="0.25">
      <c r="A35" s="536" t="s">
        <v>306</v>
      </c>
      <c r="B35" s="537"/>
      <c r="C35" s="314">
        <f>Financiamiento!C46</f>
        <v>0</v>
      </c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373"/>
    </row>
    <row r="36" spans="1:74" s="363" customFormat="1" x14ac:dyDescent="0.25">
      <c r="A36" s="773" t="s">
        <v>86</v>
      </c>
      <c r="B36" s="774"/>
      <c r="C36" s="322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73">
        <f>SUM(C36:BJ36)</f>
        <v>0</v>
      </c>
    </row>
    <row r="37" spans="1:74" s="363" customFormat="1" x14ac:dyDescent="0.25">
      <c r="A37" s="773" t="s">
        <v>89</v>
      </c>
      <c r="B37" s="774"/>
      <c r="C37" s="322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73">
        <f>SUM(C37:BJ37)</f>
        <v>0</v>
      </c>
    </row>
    <row r="38" spans="1:74" s="363" customFormat="1" x14ac:dyDescent="0.25">
      <c r="A38" s="769" t="s">
        <v>127</v>
      </c>
      <c r="B38" s="769"/>
      <c r="C38" s="320">
        <f t="shared" ref="C38:AH38" si="7">SUM(C33:C34)-SUM(C36:C37)</f>
        <v>0</v>
      </c>
      <c r="D38" s="319">
        <f t="shared" si="7"/>
        <v>0</v>
      </c>
      <c r="E38" s="319">
        <f t="shared" si="7"/>
        <v>0</v>
      </c>
      <c r="F38" s="319">
        <f t="shared" si="7"/>
        <v>0</v>
      </c>
      <c r="G38" s="319">
        <f t="shared" si="7"/>
        <v>0</v>
      </c>
      <c r="H38" s="319">
        <f t="shared" si="7"/>
        <v>0</v>
      </c>
      <c r="I38" s="319">
        <f t="shared" si="7"/>
        <v>0</v>
      </c>
      <c r="J38" s="319">
        <f t="shared" si="7"/>
        <v>0</v>
      </c>
      <c r="K38" s="319">
        <f t="shared" si="7"/>
        <v>0</v>
      </c>
      <c r="L38" s="319">
        <f t="shared" si="7"/>
        <v>0</v>
      </c>
      <c r="M38" s="319">
        <f t="shared" si="7"/>
        <v>0</v>
      </c>
      <c r="N38" s="319">
        <f t="shared" si="7"/>
        <v>0</v>
      </c>
      <c r="O38" s="319">
        <f t="shared" si="7"/>
        <v>0</v>
      </c>
      <c r="P38" s="319">
        <f t="shared" si="7"/>
        <v>0</v>
      </c>
      <c r="Q38" s="319">
        <f t="shared" si="7"/>
        <v>0</v>
      </c>
      <c r="R38" s="319">
        <f t="shared" si="7"/>
        <v>0</v>
      </c>
      <c r="S38" s="319">
        <f t="shared" si="7"/>
        <v>0</v>
      </c>
      <c r="T38" s="319">
        <f t="shared" si="7"/>
        <v>0</v>
      </c>
      <c r="U38" s="319">
        <f t="shared" si="7"/>
        <v>0</v>
      </c>
      <c r="V38" s="319">
        <f t="shared" si="7"/>
        <v>0</v>
      </c>
      <c r="W38" s="319">
        <f t="shared" si="7"/>
        <v>0</v>
      </c>
      <c r="X38" s="319">
        <f t="shared" si="7"/>
        <v>0</v>
      </c>
      <c r="Y38" s="319">
        <f t="shared" si="7"/>
        <v>0</v>
      </c>
      <c r="Z38" s="319">
        <f t="shared" si="7"/>
        <v>0</v>
      </c>
      <c r="AA38" s="319">
        <f t="shared" si="7"/>
        <v>0</v>
      </c>
      <c r="AB38" s="319">
        <f t="shared" si="7"/>
        <v>0</v>
      </c>
      <c r="AC38" s="319">
        <f t="shared" si="7"/>
        <v>0</v>
      </c>
      <c r="AD38" s="319">
        <f t="shared" si="7"/>
        <v>0</v>
      </c>
      <c r="AE38" s="319">
        <f t="shared" si="7"/>
        <v>0</v>
      </c>
      <c r="AF38" s="319">
        <f t="shared" si="7"/>
        <v>0</v>
      </c>
      <c r="AG38" s="319">
        <f t="shared" si="7"/>
        <v>0</v>
      </c>
      <c r="AH38" s="319">
        <f t="shared" si="7"/>
        <v>0</v>
      </c>
      <c r="AI38" s="319">
        <f t="shared" ref="AI38:BK38" si="8">SUM(AI33:AI34)-SUM(AI36:AI37)</f>
        <v>0</v>
      </c>
      <c r="AJ38" s="319">
        <f t="shared" si="8"/>
        <v>0</v>
      </c>
      <c r="AK38" s="319">
        <f t="shared" si="8"/>
        <v>0</v>
      </c>
      <c r="AL38" s="319">
        <f t="shared" si="8"/>
        <v>0</v>
      </c>
      <c r="AM38" s="319">
        <f t="shared" si="8"/>
        <v>0</v>
      </c>
      <c r="AN38" s="319">
        <f t="shared" si="8"/>
        <v>0</v>
      </c>
      <c r="AO38" s="319">
        <f t="shared" si="8"/>
        <v>0</v>
      </c>
      <c r="AP38" s="319">
        <f t="shared" si="8"/>
        <v>0</v>
      </c>
      <c r="AQ38" s="319">
        <f t="shared" si="8"/>
        <v>0</v>
      </c>
      <c r="AR38" s="319">
        <f t="shared" si="8"/>
        <v>0</v>
      </c>
      <c r="AS38" s="319">
        <f t="shared" si="8"/>
        <v>0</v>
      </c>
      <c r="AT38" s="319">
        <f t="shared" si="8"/>
        <v>0</v>
      </c>
      <c r="AU38" s="319">
        <f t="shared" si="8"/>
        <v>0</v>
      </c>
      <c r="AV38" s="319">
        <f t="shared" si="8"/>
        <v>0</v>
      </c>
      <c r="AW38" s="319">
        <f t="shared" si="8"/>
        <v>0</v>
      </c>
      <c r="AX38" s="319">
        <f t="shared" si="8"/>
        <v>0</v>
      </c>
      <c r="AY38" s="319">
        <f t="shared" si="8"/>
        <v>0</v>
      </c>
      <c r="AZ38" s="319">
        <f t="shared" si="8"/>
        <v>0</v>
      </c>
      <c r="BA38" s="319">
        <f t="shared" si="8"/>
        <v>0</v>
      </c>
      <c r="BB38" s="319">
        <f t="shared" si="8"/>
        <v>0</v>
      </c>
      <c r="BC38" s="319">
        <f t="shared" si="8"/>
        <v>0</v>
      </c>
      <c r="BD38" s="319">
        <f t="shared" si="8"/>
        <v>0</v>
      </c>
      <c r="BE38" s="319">
        <f t="shared" si="8"/>
        <v>0</v>
      </c>
      <c r="BF38" s="319">
        <f t="shared" si="8"/>
        <v>0</v>
      </c>
      <c r="BG38" s="319">
        <f t="shared" si="8"/>
        <v>0</v>
      </c>
      <c r="BH38" s="319">
        <f t="shared" si="8"/>
        <v>0</v>
      </c>
      <c r="BI38" s="319">
        <f t="shared" si="8"/>
        <v>0</v>
      </c>
      <c r="BJ38" s="319">
        <f t="shared" si="8"/>
        <v>0</v>
      </c>
      <c r="BK38" s="318">
        <f t="shared" si="8"/>
        <v>0</v>
      </c>
    </row>
    <row r="39" spans="1:74" s="363" customFormat="1" x14ac:dyDescent="0.25">
      <c r="A39" s="307"/>
      <c r="B39" s="30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</row>
    <row r="40" spans="1:74" s="363" customFormat="1" ht="15.75" x14ac:dyDescent="0.25">
      <c r="A40" s="775" t="s">
        <v>90</v>
      </c>
      <c r="B40" s="776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</row>
    <row r="41" spans="1:74" s="363" customFormat="1" x14ac:dyDescent="0.25">
      <c r="A41" s="777" t="s">
        <v>95</v>
      </c>
      <c r="B41" s="778"/>
      <c r="C41" s="317">
        <f>'Tabla Amortización'!C6</f>
        <v>0</v>
      </c>
      <c r="D41" s="364"/>
      <c r="E41" s="365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  <c r="BK41" s="372">
        <f t="shared" ref="BK41:BK47" si="9">SUM(C41:BJ41)</f>
        <v>0</v>
      </c>
    </row>
    <row r="42" spans="1:74" s="363" customFormat="1" x14ac:dyDescent="0.25">
      <c r="A42" s="773" t="s">
        <v>91</v>
      </c>
      <c r="B42" s="774"/>
      <c r="C42" s="316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73">
        <f t="shared" si="9"/>
        <v>0</v>
      </c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</row>
    <row r="43" spans="1:74" s="363" customFormat="1" x14ac:dyDescent="0.25">
      <c r="A43" s="773" t="s">
        <v>94</v>
      </c>
      <c r="B43" s="774"/>
      <c r="C43" s="316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73">
        <f t="shared" si="9"/>
        <v>0</v>
      </c>
      <c r="BL43" s="366"/>
      <c r="BM43" s="366"/>
      <c r="BN43" s="366"/>
      <c r="BO43" s="366"/>
      <c r="BP43" s="366"/>
      <c r="BQ43" s="366"/>
      <c r="BR43" s="366"/>
      <c r="BS43" s="366"/>
      <c r="BT43" s="366"/>
      <c r="BU43" s="366"/>
      <c r="BV43" s="366"/>
    </row>
    <row r="44" spans="1:74" s="363" customFormat="1" x14ac:dyDescent="0.25">
      <c r="A44" s="773" t="s">
        <v>93</v>
      </c>
      <c r="B44" s="774"/>
      <c r="C44" s="316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73">
        <f t="shared" si="9"/>
        <v>0</v>
      </c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</row>
    <row r="45" spans="1:74" s="363" customFormat="1" x14ac:dyDescent="0.25">
      <c r="A45" s="767" t="s">
        <v>275</v>
      </c>
      <c r="B45" s="768"/>
      <c r="C45" s="565">
        <f>SUM('COND. FINANCIERAS IFIs'!$L$22:$N$22)+SUM('COND. FINANCIERAS IFIs'!$L$53:$N$53)</f>
        <v>0</v>
      </c>
      <c r="D45" s="565">
        <f>SUM('COND. FINANCIERAS IFIs'!$O$22:$Q$22)+SUM('COND. FINANCIERAS IFIs'!$O$53:$Q$53)</f>
        <v>0</v>
      </c>
      <c r="E45" s="565">
        <f>SUM('COND. FINANCIERAS IFIs'!$R$22:$T$22)+SUM('COND. FINANCIERAS IFIs'!$R$53:$T$53)</f>
        <v>0</v>
      </c>
      <c r="F45" s="565">
        <f>SUM('COND. FINANCIERAS IFIs'!$U$22:$W$22)+SUM('COND. FINANCIERAS IFIs'!$U$53:$W$53)</f>
        <v>0</v>
      </c>
      <c r="G45" s="565">
        <f>SUM('COND. FINANCIERAS IFIs'!$X$22:$Z$22)+SUM('COND. FINANCIERAS IFIs'!$X$53:$Z$53)</f>
        <v>0</v>
      </c>
      <c r="H45" s="565">
        <f>SUM('COND. FINANCIERAS IFIs'!$AA$22:$AC$22)+SUM('COND. FINANCIERAS IFIs'!$AA$53:$AC$53)</f>
        <v>0</v>
      </c>
      <c r="I45" s="565">
        <f>SUM('COND. FINANCIERAS IFIs'!$AD$22:$AF$22)+SUM('COND. FINANCIERAS IFIs'!$AD$53:$AF$53)</f>
        <v>0</v>
      </c>
      <c r="J45" s="565">
        <f>SUM('COND. FINANCIERAS IFIs'!$AG$22:$AI$22)+SUM('COND. FINANCIERAS IFIs'!$AG$53:$AI$53)</f>
        <v>0</v>
      </c>
      <c r="K45" s="565">
        <f>SUM('COND. FINANCIERAS IFIs'!$AJ$22:$AL$22)+SUM('COND. FINANCIERAS IFIs'!$AJ$53:$AL$53)</f>
        <v>0</v>
      </c>
      <c r="L45" s="565">
        <f>SUM('COND. FINANCIERAS IFIs'!$AM$22:$AO$22)+SUM('COND. FINANCIERAS IFIs'!$AM$53:$AO$53)</f>
        <v>0</v>
      </c>
      <c r="M45" s="565">
        <f>SUM('COND. FINANCIERAS IFIs'!$AP$22:$AR$22)+SUM('COND. FINANCIERAS IFIs'!$AP$53:$AR$53)</f>
        <v>0</v>
      </c>
      <c r="N45" s="565">
        <f>SUM('COND. FINANCIERAS IFIs'!$AS$22:$AU$22)+SUM('COND. FINANCIERAS IFIs'!$AS$53:$AU$53)</f>
        <v>0</v>
      </c>
      <c r="O45" s="565">
        <f>SUM('COND. FINANCIERAS IFIs'!$AV$22:$AX$22)+SUM('COND. FINANCIERAS IFIs'!$AV$53:$AX$53)</f>
        <v>0</v>
      </c>
      <c r="P45" s="565">
        <f>SUM('COND. FINANCIERAS IFIs'!$AY$22:$BA$22)+SUM('COND. FINANCIERAS IFIs'!$AY$53:$BA$53)</f>
        <v>0</v>
      </c>
      <c r="Q45" s="565">
        <f>SUM('COND. FINANCIERAS IFIs'!$BB$22:$BD$22)+SUM('COND. FINANCIERAS IFIs'!$BB$53:$BD$53)</f>
        <v>0</v>
      </c>
      <c r="R45" s="565">
        <f>SUM('COND. FINANCIERAS IFIs'!$BE$22:$BG$22)+SUM('COND. FINANCIERAS IFIs'!$BE$53:$BG$53)</f>
        <v>0</v>
      </c>
      <c r="S45" s="565">
        <f>SUM('COND. FINANCIERAS IFIs'!$BH$22:$BJ$22)+SUM('COND. FINANCIERAS IFIs'!$BH$53:$BJ$53)</f>
        <v>0</v>
      </c>
      <c r="T45" s="565">
        <f>SUM('COND. FINANCIERAS IFIs'!$BK$22:$BM$22)+SUM('COND. FINANCIERAS IFIs'!$BK$53:$BM$53)</f>
        <v>0</v>
      </c>
      <c r="U45" s="565">
        <f>SUM('COND. FINANCIERAS IFIs'!$BN$22:$BP$22)+SUM('COND. FINANCIERAS IFIs'!$BN$53:$BP$53)</f>
        <v>0</v>
      </c>
      <c r="V45" s="565">
        <f>SUM('COND. FINANCIERAS IFIs'!$BQ$22:$BS$22)+SUM('COND. FINANCIERAS IFIs'!$BQ$53:$BS$53)</f>
        <v>0</v>
      </c>
      <c r="W45" s="565">
        <f>SUM('COND. FINANCIERAS IFIs'!$BT$22:$BV$22)+SUM('COND. FINANCIERAS IFIs'!$BT$53:$BV$53)</f>
        <v>0</v>
      </c>
      <c r="X45" s="565">
        <f>SUM('COND. FINANCIERAS IFIs'!$BW$22:$BY$22)+SUM('COND. FINANCIERAS IFIs'!$BW$53:$BY$53)</f>
        <v>0</v>
      </c>
      <c r="Y45" s="565">
        <f>SUM('COND. FINANCIERAS IFIs'!$BZ$22:$CB$22)+SUM('COND. FINANCIERAS IFIs'!$BZ$53:$CB$53)</f>
        <v>0</v>
      </c>
      <c r="Z45" s="565">
        <f>SUM('COND. FINANCIERAS IFIs'!$CC$22:$CE$22)+SUM('COND. FINANCIERAS IFIs'!$CC$53:$CE$53)</f>
        <v>0</v>
      </c>
      <c r="AA45" s="565">
        <f>SUM('COND. FINANCIERAS IFIs'!$CF$22:$CH$22)+SUM('COND. FINANCIERAS IFIs'!$CF$53:$CH$53)</f>
        <v>0</v>
      </c>
      <c r="AB45" s="565">
        <f>SUM('COND. FINANCIERAS IFIs'!$CI$22:$CK$22)+SUM('COND. FINANCIERAS IFIs'!$CI$53:$CK$53)</f>
        <v>0</v>
      </c>
      <c r="AC45" s="565">
        <f>SUM('COND. FINANCIERAS IFIs'!$CL$22:$CN$22)+SUM('COND. FINANCIERAS IFIs'!$CL$53:$CN$53)</f>
        <v>0</v>
      </c>
      <c r="AD45" s="565">
        <f>SUM('COND. FINANCIERAS IFIs'!$CO$22:$CQ$22)+SUM('COND. FINANCIERAS IFIs'!$CO$53:$CQ$53)</f>
        <v>0</v>
      </c>
      <c r="AE45" s="565">
        <f>SUM('COND. FINANCIERAS IFIs'!$CR$22:$CT$22)+SUM('COND. FINANCIERAS IFIs'!$CR$53:$CT$53)</f>
        <v>0</v>
      </c>
      <c r="AF45" s="565">
        <f>SUM('COND. FINANCIERAS IFIs'!$CU$22:$CW$22)+SUM('COND. FINANCIERAS IFIs'!$CU$53:$CW$53)</f>
        <v>0</v>
      </c>
      <c r="AG45" s="565">
        <f>SUM('COND. FINANCIERAS IFIs'!$CX$22:$CZ$22)+SUM('COND. FINANCIERAS IFIs'!$CX$53:$CZ$53)</f>
        <v>0</v>
      </c>
      <c r="AH45" s="565">
        <f>SUM('COND. FINANCIERAS IFIs'!$DA$22:$DC$22)+SUM('COND. FINANCIERAS IFIs'!$DA$53:$DC$53)</f>
        <v>0</v>
      </c>
      <c r="AI45" s="565">
        <f>SUM('COND. FINANCIERAS IFIs'!$DD$22:$DF$22)+SUM('COND. FINANCIERAS IFIs'!$DD$53:$DF$53)</f>
        <v>0</v>
      </c>
      <c r="AJ45" s="565">
        <f>SUM('COND. FINANCIERAS IFIs'!$DG$22:$DI$22)+SUM('COND. FINANCIERAS IFIs'!$DG$53:$DI$53)</f>
        <v>0</v>
      </c>
      <c r="AK45" s="565">
        <f>SUM('COND. FINANCIERAS IFIs'!$DJ$22:$DL$22)+SUM('COND. FINANCIERAS IFIs'!$DJ$53:$DL$53)</f>
        <v>0</v>
      </c>
      <c r="AL45" s="565">
        <f>SUM('COND. FINANCIERAS IFIs'!$DM$22:$DO$22)+SUM('COND. FINANCIERAS IFIs'!$DM$53:$DO$53)</f>
        <v>0</v>
      </c>
      <c r="AM45" s="565">
        <f>SUM('COND. FINANCIERAS IFIs'!$DP$22:$DR$22)+SUM('COND. FINANCIERAS IFIs'!$DP$53:$DR$53)</f>
        <v>0</v>
      </c>
      <c r="AN45" s="565">
        <f>SUM('COND. FINANCIERAS IFIs'!$DS$22:$DU$22)+SUM('COND. FINANCIERAS IFIs'!$DS$53:$DU$53)</f>
        <v>0</v>
      </c>
      <c r="AO45" s="565">
        <f>SUM('COND. FINANCIERAS IFIs'!$DV$22:$DX$22)+SUM('COND. FINANCIERAS IFIs'!$DV$53:$DX$53)</f>
        <v>0</v>
      </c>
      <c r="AP45" s="565">
        <f>SUM('COND. FINANCIERAS IFIs'!$DY$22:$EA$22)+SUM('COND. FINANCIERAS IFIs'!$DY$53:$EA$53)</f>
        <v>0</v>
      </c>
      <c r="AQ45" s="565">
        <f>SUM('COND. FINANCIERAS IFIs'!$EB$22:$ED$22)+SUM('COND. FINANCIERAS IFIs'!$EB$53:$ED$53)</f>
        <v>0</v>
      </c>
      <c r="AR45" s="565">
        <f>SUM('COND. FINANCIERAS IFIs'!$EE$22:$EG$22)+SUM('COND. FINANCIERAS IFIs'!$EE$53:$EG$53)</f>
        <v>0</v>
      </c>
      <c r="AS45" s="565">
        <f>SUM('COND. FINANCIERAS IFIs'!$EH$22:$EJ$22)+SUM('COND. FINANCIERAS IFIs'!$EH$53:$EJ$53)</f>
        <v>0</v>
      </c>
      <c r="AT45" s="565">
        <f>SUM('COND. FINANCIERAS IFIs'!$EK$22:$EM$22)+SUM('COND. FINANCIERAS IFIs'!$EK$53:$EM$53)</f>
        <v>0</v>
      </c>
      <c r="AU45" s="565">
        <f>SUM('COND. FINANCIERAS IFIs'!$EN$22:$EP$22)+SUM('COND. FINANCIERAS IFIs'!$EN$53:$EP$53)</f>
        <v>0</v>
      </c>
      <c r="AV45" s="565">
        <f>SUM('COND. FINANCIERAS IFIs'!$EQ$22:$ES$22)+SUM('COND. FINANCIERAS IFIs'!$EQ$53:$ES$53)</f>
        <v>0</v>
      </c>
      <c r="AW45" s="565">
        <f>SUM('COND. FINANCIERAS IFIs'!$ET$22:$EV$22)+SUM('COND. FINANCIERAS IFIs'!$ET$53:$EV$53)</f>
        <v>0</v>
      </c>
      <c r="AX45" s="565">
        <f>SUM('COND. FINANCIERAS IFIs'!$EW$22:$EY$22)+SUM('COND. FINANCIERAS IFIs'!$EW$53:$EY$53)</f>
        <v>0</v>
      </c>
      <c r="AY45" s="565">
        <f>SUM('COND. FINANCIERAS IFIs'!$EZ$22:$FB$22)+SUM('COND. FINANCIERAS IFIs'!$EZ$53:$FB$53)</f>
        <v>0</v>
      </c>
      <c r="AZ45" s="565">
        <f>SUM('COND. FINANCIERAS IFIs'!$FC$22:$FE$22)+SUM('COND. FINANCIERAS IFIs'!$FC$53:$FE$53)</f>
        <v>0</v>
      </c>
      <c r="BA45" s="565">
        <f>SUM('COND. FINANCIERAS IFIs'!$FF$22:$FH$22)+SUM('COND. FINANCIERAS IFIs'!$FF$53:$FH$53)</f>
        <v>0</v>
      </c>
      <c r="BB45" s="565">
        <f>SUM('COND. FINANCIERAS IFIs'!$FI$22:FJ22)+SUM('COND. FINANCIERAS IFIs'!$FI53:FJ$53)</f>
        <v>0</v>
      </c>
      <c r="BC45" s="565">
        <f>SUM('COND. FINANCIERAS IFIs'!$FL$22:$FN$22)+SUM('COND. FINANCIERAS IFIs'!$FL$53:$FN$53)</f>
        <v>0</v>
      </c>
      <c r="BD45" s="565">
        <f>SUM('COND. FINANCIERAS IFIs'!$FO$22:$FQ$22)+SUM('COND. FINANCIERAS IFIs'!$FO$53:$FQ$53)</f>
        <v>0</v>
      </c>
      <c r="BE45" s="565">
        <f>SUM('COND. FINANCIERAS IFIs'!$FR$22:$FT$22)+SUM('COND. FINANCIERAS IFIs'!$FR$53:$FT$53)</f>
        <v>0</v>
      </c>
      <c r="BF45" s="565">
        <f>SUM('COND. FINANCIERAS IFIs'!$FU$22:$FW$22)+SUM('COND. FINANCIERAS IFIs'!$FU$53:$FW$53)</f>
        <v>0</v>
      </c>
      <c r="BG45" s="565">
        <f>SUM('COND. FINANCIERAS IFIs'!$FX$22:$FZ$22)+SUM('COND. FINANCIERAS IFIs'!$FX$53:$FZ$53)</f>
        <v>0</v>
      </c>
      <c r="BH45" s="565">
        <f>SUM('COND. FINANCIERAS IFIs'!$GA$22:$GC$22)+SUM('COND. FINANCIERAS IFIs'!$GA$53:$GC$53)</f>
        <v>0</v>
      </c>
      <c r="BI45" s="565">
        <f>SUM('COND. FINANCIERAS IFIs'!$GD$22:$GF$22)+SUM('COND. FINANCIERAS IFIs'!$GD$53:$GF$53)</f>
        <v>0</v>
      </c>
      <c r="BJ45" s="565">
        <f>SUM('COND. FINANCIERAS IFIs'!$GG$22:$GI$22)+SUM('COND. FINANCIERAS IFIs'!$GG$53:$GI$53)</f>
        <v>0</v>
      </c>
      <c r="BK45" s="371">
        <f t="shared" si="9"/>
        <v>0</v>
      </c>
    </row>
    <row r="46" spans="1:74" s="363" customFormat="1" x14ac:dyDescent="0.25">
      <c r="A46" s="771" t="s">
        <v>293</v>
      </c>
      <c r="B46" s="772"/>
      <c r="C46" s="565">
        <f>IFERROR(IF('Tabla Amortización'!$C$9="Mensual",'Tabla Amortización'!$L$7+'Tabla Amortización'!$L$8+'Tabla Amortización'!$L$9,),0)</f>
        <v>0</v>
      </c>
      <c r="D46" s="565">
        <f>IFERROR(IF('Tabla Amortización'!$C$9="Mensual",'Tabla Amortización'!$L$10+'Tabla Amortización'!$L$11+'Tabla Amortización'!$L$12,IF('Tabla Amortización'!$C$9="Trimestral",'Tabla Amortización'!$L$7,IF('Tabla Amortización'!$C$9="Semestral",'Tabla Amortización'!$L$7,0))),0)</f>
        <v>0</v>
      </c>
      <c r="E46" s="565">
        <f>IFERROR(IF('Tabla Amortización'!$C$9="Mensual",'Tabla Amortización'!$L$13+'Tabla Amortización'!$L$14+'Tabla Amortización'!$L$15,IF('Tabla Amortización'!$C$9="Trimestral",'Tabla Amortización'!$L$8,0)),0)</f>
        <v>0</v>
      </c>
      <c r="F46" s="565">
        <f>IFERROR(IF('Tabla Amortización'!$C$9="Mensual",'Tabla Amortización'!$L$16+'Tabla Amortización'!$L$17+'Tabla Amortización'!$L$18,IF('Tabla Amortización'!$C$9="Trimestral",'Tabla Amortización'!$L$9,IF('Tabla Amortización'!$C$9="Semestral",'Tabla Amortización'!$L$8,IF('Tabla Amortización'!$C$9="Anual",'Tabla Amortización'!$L$7,0)))),0)</f>
        <v>0</v>
      </c>
      <c r="G46" s="565">
        <f>IFERROR(IF('Tabla Amortización'!$C$9="Mensual",'Tabla Amortización'!$L$19+'Tabla Amortización'!$L$20+'Tabla Amortización'!$L$21,IF('Tabla Amortización'!$C$9="Trimestral",'Tabla Amortización'!$L$10,0)),0)</f>
        <v>0</v>
      </c>
      <c r="H46" s="565">
        <f>IFERROR(IF('Tabla Amortización'!$C$9="Mensual",'Tabla Amortización'!$L$22+'Tabla Amortización'!$L$23+'Tabla Amortización'!$L$24,IF('Tabla Amortización'!$C$9="Trimestral",'Tabla Amortización'!$L$11,IF('Tabla Amortización'!$C$9="Semestral",'Tabla Amortización'!$L$9,0))),0)</f>
        <v>0</v>
      </c>
      <c r="I46" s="565">
        <f>IFERROR(IF('Tabla Amortización'!$C$9="Mensual",'Tabla Amortización'!$L$25+'Tabla Amortización'!$L$26+'Tabla Amortización'!$L$27,IF('Tabla Amortización'!$C$9="Trimestral",'Tabla Amortización'!$L$12,0)),0)</f>
        <v>0</v>
      </c>
      <c r="J46" s="565">
        <f>IFERROR(IF('Tabla Amortización'!$C$9="Mensual",'Tabla Amortización'!$L$28+'Tabla Amortización'!$L$29+'Tabla Amortización'!$L$30,IF('Tabla Amortización'!$C$9="Trimestral",'Tabla Amortización'!$L$13,IF('Tabla Amortización'!$C$9="Semestral",'Tabla Amortización'!$L$10,IF('Tabla Amortización'!$C$9="Anual",'Tabla Amortización'!$L$8,0)))),0)</f>
        <v>0</v>
      </c>
      <c r="K46" s="565">
        <f>IFERROR(IF('Tabla Amortización'!$C$9="Mensual",'Tabla Amortización'!$L$31+'Tabla Amortización'!$L$32+'Tabla Amortización'!$L$33,IF('Tabla Amortización'!$C$9="Trimestral",'Tabla Amortización'!$L$14,0)),0)</f>
        <v>0</v>
      </c>
      <c r="L46" s="565">
        <f>IFERROR(IF('Tabla Amortización'!$C$9="Mensual",'Tabla Amortización'!$L$34+'Tabla Amortización'!$L$35+'Tabla Amortización'!$L$36,IF('Tabla Amortización'!$C$9="Trimestral",'Tabla Amortización'!$L$15,IF('Tabla Amortización'!$C$9="Semestral",'Tabla Amortización'!$L$11,0))),0)</f>
        <v>0</v>
      </c>
      <c r="M46" s="565">
        <f>IFERROR(IF('Tabla Amortización'!$C$9="Mensual",'Tabla Amortización'!$L$37+'Tabla Amortización'!$L$38+'Tabla Amortización'!$L$39,IF('Tabla Amortización'!$C$9="Trimestral",'Tabla Amortización'!$L$16,0)),0)</f>
        <v>0</v>
      </c>
      <c r="N46" s="565">
        <f>IFERROR(IF('Tabla Amortización'!$C$9="Mensual",'Tabla Amortización'!$L$40+'Tabla Amortización'!$L$41+'Tabla Amortización'!$L$42,IF('Tabla Amortización'!$C$9="Trimestral",'Tabla Amortización'!$L$17,IF('Tabla Amortización'!$C$9="Semestral",'Tabla Amortización'!$L$12,IF('Tabla Amortización'!$C$9="Anual",'Tabla Amortización'!$L$9,0)))),0)</f>
        <v>0</v>
      </c>
      <c r="O46" s="565">
        <f>IFERROR(IF('Tabla Amortización'!$C$9="Mensual",'Tabla Amortización'!$L$43+'Tabla Amortización'!$L$44+'Tabla Amortización'!$L$45,IF('Tabla Amortización'!$C$9="Trimestral",'Tabla Amortización'!$L$18,0)),0)</f>
        <v>0</v>
      </c>
      <c r="P46" s="565">
        <f>IFERROR(IF('Tabla Amortización'!$C$9="Mensual",'Tabla Amortización'!$L$46+'Tabla Amortización'!$L$47+'Tabla Amortización'!$L$48,IF('Tabla Amortización'!$C$9="Trimestral",'Tabla Amortización'!$L$19,IF('Tabla Amortización'!$C$9="Semestral",'Tabla Amortización'!$L$13,0))),0)</f>
        <v>0</v>
      </c>
      <c r="Q46" s="565">
        <f>IFERROR(IF('Tabla Amortización'!$C$9="Mensual",'Tabla Amortización'!$L$49+'Tabla Amortización'!$L$50+'Tabla Amortización'!$L$51,IF('Tabla Amortización'!$C$9="Trimestral",'Tabla Amortización'!$L$20,0)),0)</f>
        <v>0</v>
      </c>
      <c r="R46" s="565">
        <f>IFERROR(IF('Tabla Amortización'!$C$9="Mensual",'Tabla Amortización'!$L$52+'Tabla Amortización'!$L$53+'Tabla Amortización'!$L$54,IF('Tabla Amortización'!$C$9="Trimestral",'Tabla Amortización'!$L$21,IF('Tabla Amortización'!$C$9="Semestral",'Tabla Amortización'!$L$14,IF('Tabla Amortización'!$C$9="Anual",'Tabla Amortización'!$L$10,0)))),0)</f>
        <v>0</v>
      </c>
      <c r="S46" s="565">
        <f>IFERROR(IF('Tabla Amortización'!$C$9="Mensual",'Tabla Amortización'!$L$55+'Tabla Amortización'!$L$56+'Tabla Amortización'!$L$57,IF('Tabla Amortización'!$C$9="Trimestral",'Tabla Amortización'!$L$22,0)),0)</f>
        <v>0</v>
      </c>
      <c r="T46" s="565">
        <f>IFERROR(IF('Tabla Amortización'!$C$9="Mensual",'Tabla Amortización'!$L$58+'Tabla Amortización'!$L$59+'Tabla Amortización'!$L$60,IF('Tabla Amortización'!$C$9="Trimestral",'Tabla Amortización'!$L$23,IF('Tabla Amortización'!$C$9="Semestral",'Tabla Amortización'!$L$15,0))),0)</f>
        <v>0</v>
      </c>
      <c r="U46" s="565">
        <f>IFERROR(IF('Tabla Amortización'!$C$9="Mensual",'Tabla Amortización'!$L$61+'Tabla Amortización'!$L$62+'Tabla Amortización'!$L$63,IF('Tabla Amortización'!$C$9="Trimestral",'Tabla Amortización'!$L$24,0)),0)</f>
        <v>0</v>
      </c>
      <c r="V46" s="565">
        <f>IFERROR(IF('Tabla Amortización'!$C$9="Mensual",'Tabla Amortización'!$L$64+'Tabla Amortización'!$L$65+'Tabla Amortización'!$L$66,IF('Tabla Amortización'!$C$9="Trimestral",'Tabla Amortización'!$L$25,IF('Tabla Amortización'!$C$9="Semestral",'Tabla Amortización'!$L$16,IF('Tabla Amortización'!$C$9="Anual",'Tabla Amortización'!$L$11,0)))),0)</f>
        <v>0</v>
      </c>
      <c r="W46" s="565">
        <f>IFERROR(IF('Tabla Amortización'!$C$9="Mensual",'Tabla Amortización'!$L$67+'Tabla Amortización'!$L$68+'Tabla Amortización'!$L$69,IF('Tabla Amortización'!$C$9="Trimestral",'Tabla Amortización'!$L$26,0)),0)</f>
        <v>0</v>
      </c>
      <c r="X46" s="565">
        <f>IFERROR(IF('Tabla Amortización'!$C$9="Mensual",'Tabla Amortización'!$L$70+'Tabla Amortización'!$L$71+'Tabla Amortización'!$L$72,IF('Tabla Amortización'!$C$9="Trimestral",'Tabla Amortización'!$L$27,IF('Tabla Amortización'!$C$9="Semestral",'Tabla Amortización'!$L$17,0))),0)</f>
        <v>0</v>
      </c>
      <c r="Y46" s="565">
        <f>IFERROR(IF('Tabla Amortización'!$C$9="Mensual",'Tabla Amortización'!$L$73+'Tabla Amortización'!$L$74+'Tabla Amortización'!$L$75,IF('Tabla Amortización'!$C$9="Trimestral",'Tabla Amortización'!$L$28,0)),0)</f>
        <v>0</v>
      </c>
      <c r="Z46" s="565">
        <f>IFERROR(IF('Tabla Amortización'!$C$9="Mensual",'Tabla Amortización'!$L$76+'Tabla Amortización'!$L$77+'Tabla Amortización'!$L$78,IF('Tabla Amortización'!$C$9="Trimestral",'Tabla Amortización'!$L$29,IF('Tabla Amortización'!$C$9="Semestral",'Tabla Amortización'!$L$18,IF('Tabla Amortización'!$C$9="Anual",'Tabla Amortización'!$L$12,0)))),0)</f>
        <v>0</v>
      </c>
      <c r="AA46" s="565">
        <f>IFERROR(IF('Tabla Amortización'!$C$9="Mensual",'Tabla Amortización'!$L$79+'Tabla Amortización'!$L$80+'Tabla Amortización'!$L$81,IF('Tabla Amortización'!$C$9="Trimestral",'Tabla Amortización'!$L$30,0)),0)</f>
        <v>0</v>
      </c>
      <c r="AB46" s="565">
        <f>IFERROR(IF('Tabla Amortización'!$C$9="Mensual",'Tabla Amortización'!$L$82+'Tabla Amortización'!$L$83+'Tabla Amortización'!$L$84,IF('Tabla Amortización'!$C$9="Trimestral",'Tabla Amortización'!$L$31,IF('Tabla Amortización'!$C$9="Semestral",'Tabla Amortización'!$L$19,0))),0)</f>
        <v>0</v>
      </c>
      <c r="AC46" s="565">
        <f>IFERROR(IF('Tabla Amortización'!$C$9="Mensual",'Tabla Amortización'!$L$85+'Tabla Amortización'!$L$86+'Tabla Amortización'!$L$87,IF('Tabla Amortización'!$C$9="Trimestral",'Tabla Amortización'!$L$32,0)),0)</f>
        <v>0</v>
      </c>
      <c r="AD46" s="565">
        <f>IFERROR(IF('Tabla Amortización'!$C$9="Mensual",'Tabla Amortización'!$L$88+'Tabla Amortización'!$L$89+'Tabla Amortización'!$L$90,IF('Tabla Amortización'!$C$9="Trimestral",'Tabla Amortización'!$L$33,IF('Tabla Amortización'!$C$9="Semestral",'Tabla Amortización'!$L$20,IF('Tabla Amortización'!$C$9="Anual",'Tabla Amortización'!$L$13,0)))),0)</f>
        <v>0</v>
      </c>
      <c r="AE46" s="565">
        <f>IFERROR(IF('Tabla Amortización'!$C$9="Mensual",'Tabla Amortización'!$L$91+'Tabla Amortización'!$L$92+'Tabla Amortización'!$L$93,IF('Tabla Amortización'!$C$9="Trimestral",'Tabla Amortización'!$L$34,0)),0)</f>
        <v>0</v>
      </c>
      <c r="AF46" s="565">
        <f>IFERROR(IF('Tabla Amortización'!$C$9="Mensual",'Tabla Amortización'!$L$94+'Tabla Amortización'!$L$95+'Tabla Amortización'!$L$96,IF('Tabla Amortización'!$C$9="Trimestral",'Tabla Amortización'!$L$35,IF('Tabla Amortización'!$C$9="Semestral",'Tabla Amortización'!$L$21,0))),0)</f>
        <v>0</v>
      </c>
      <c r="AG46" s="565">
        <f>IFERROR(IF('Tabla Amortización'!$C$9="Mensual",'Tabla Amortización'!$L$97+'Tabla Amortización'!$L$98+'Tabla Amortización'!$L$99,IF('Tabla Amortización'!$C$9="Trimestral",'Tabla Amortización'!$L$36,0)),0)</f>
        <v>0</v>
      </c>
      <c r="AH46" s="565">
        <f>IFERROR(IF('Tabla Amortización'!$C$9="Mensual",'Tabla Amortización'!$L$100+'Tabla Amortización'!$L$101+'Tabla Amortización'!$L$102,IF('Tabla Amortización'!$C$9="Trimestral",'Tabla Amortización'!$L$37,IF('Tabla Amortización'!$C$9="Semestral",'Tabla Amortización'!$L$22,IF('Tabla Amortización'!$C$9="Anual",'Tabla Amortización'!$L$14,0)))),0)</f>
        <v>0</v>
      </c>
      <c r="AI46" s="565">
        <f>IFERROR(IF('Tabla Amortización'!$C$9="Mensual",'Tabla Amortización'!$L$103+'Tabla Amortización'!$L$104+'Tabla Amortización'!$L$105,IF('Tabla Amortización'!$C$9="Trimestral",'Tabla Amortización'!$L$38,0)),0)</f>
        <v>0</v>
      </c>
      <c r="AJ46" s="565">
        <f>IFERROR(IF('Tabla Amortización'!$C$9="Mensual",'Tabla Amortización'!$L$106+'Tabla Amortización'!$L$107+'Tabla Amortización'!$L$108,IF('Tabla Amortización'!$C$9="Trimestral",'Tabla Amortización'!$L$39,IF('Tabla Amortización'!$C$9="Semestral",'Tabla Amortización'!$L$23,0))),0)</f>
        <v>0</v>
      </c>
      <c r="AK46" s="565">
        <f>IFERROR(IF('Tabla Amortización'!$C$9="Mensual",'Tabla Amortización'!$L$109+'Tabla Amortización'!$L$110+'Tabla Amortización'!$L$111,IF('Tabla Amortización'!$C$9="Trimestral",'Tabla Amortización'!$L$40,0)),0)</f>
        <v>0</v>
      </c>
      <c r="AL46" s="565">
        <f>IFERROR(IF('Tabla Amortización'!$C$9="Mensual",'Tabla Amortización'!$L$112+'Tabla Amortización'!$L$113+'Tabla Amortización'!$L$114,IF('Tabla Amortización'!$C$9="Trimestral",'Tabla Amortización'!$L$41,IF('Tabla Amortización'!$C$9="Semestral",'Tabla Amortización'!$L$24,IF('Tabla Amortización'!$C$9="Anual",'Tabla Amortización'!$L$15,0)))),0)</f>
        <v>0</v>
      </c>
      <c r="AM46" s="565">
        <f>IFERROR(IF('Tabla Amortización'!$C$9="Mensual",'Tabla Amortización'!$L$115+'Tabla Amortización'!$L$116+'Tabla Amortización'!$L$117,IF('Tabla Amortización'!$C$9="Trimestral",'Tabla Amortización'!$L$42,0)),0)</f>
        <v>0</v>
      </c>
      <c r="AN46" s="565">
        <f>IFERROR(IF('Tabla Amortización'!$C$9="Mensual",'Tabla Amortización'!$L$118+'Tabla Amortización'!$L$119+'Tabla Amortización'!$L$120,IF('Tabla Amortización'!$C$9="Trimestral",'Tabla Amortización'!$L$43,IF('Tabla Amortización'!$C$9="Semestral",'Tabla Amortización'!$L$25,0))),0)</f>
        <v>0</v>
      </c>
      <c r="AO46" s="565">
        <f>IFERROR(IF('Tabla Amortización'!$C$9="Mensual",'Tabla Amortización'!$L$121+'Tabla Amortización'!$L$122+'Tabla Amortización'!$L$123,IF('Tabla Amortización'!$C$9="Trimestral",'Tabla Amortización'!$L$44,0)),0)</f>
        <v>0</v>
      </c>
      <c r="AP46" s="565">
        <f>IFERROR(IF('Tabla Amortización'!$C$9="Mensual",'Tabla Amortización'!$L$124+'Tabla Amortización'!$L$125+'Tabla Amortización'!$L$126,IF('Tabla Amortización'!$C$9="Trimestral",'Tabla Amortización'!$L$45,IF('Tabla Amortización'!$C$9="Semestral",'Tabla Amortización'!$L$26,IF('Tabla Amortización'!$C$9="Anual",'Tabla Amortización'!$L$16,0)))),0)</f>
        <v>0</v>
      </c>
      <c r="AQ46" s="565">
        <f>IFERROR(IF('Tabla Amortización'!$C$9="Mensual",'Tabla Amortización'!$L$127+'Tabla Amortización'!$L$128+'Tabla Amortización'!$L$129,IF('Tabla Amortización'!$C$9="Trimestral",'Tabla Amortización'!$L$46,0)),0)</f>
        <v>0</v>
      </c>
      <c r="AR46" s="565">
        <f>IFERROR(IF('Tabla Amortización'!$C$9="Mensual",'Tabla Amortización'!$L$130+'Tabla Amortización'!$L$131+'Tabla Amortización'!$L$132,IF('Tabla Amortización'!$C$9="Trimestral",'Tabla Amortización'!$L$47,IF('Tabla Amortización'!$C$9="Semestral",'Tabla Amortización'!$L$27,0))),0)</f>
        <v>0</v>
      </c>
      <c r="AS46" s="565">
        <f>IFERROR(IF('Tabla Amortización'!$C$9="Mensual",'Tabla Amortización'!$L$133+'Tabla Amortización'!$L$134+'Tabla Amortización'!$L$135,IF('Tabla Amortización'!$C$9="Trimestral",'Tabla Amortización'!$L$48,0)),0)</f>
        <v>0</v>
      </c>
      <c r="AT46" s="565">
        <f>IFERROR(IF('Tabla Amortización'!$C$9="Mensual",'Tabla Amortización'!$L$136+'Tabla Amortización'!$L$137+'Tabla Amortización'!$L$138,IF('Tabla Amortización'!$C$9="Trimestral",'Tabla Amortización'!$L$49,IF('Tabla Amortización'!$C$9="Semestral",'Tabla Amortización'!$L$28,IF('Tabla Amortización'!$C$9="Anual",'Tabla Amortización'!$L$17,0)))),0)</f>
        <v>0</v>
      </c>
      <c r="AU46" s="565">
        <f>IFERROR(IF('Tabla Amortización'!$C$9="Mensual",'Tabla Amortización'!$L$139+'Tabla Amortización'!$L$140+'Tabla Amortización'!$L$141,IF('Tabla Amortización'!$C$9="Trimestral",'Tabla Amortización'!$L$50,0)),0)</f>
        <v>0</v>
      </c>
      <c r="AV46" s="565">
        <f>IFERROR(IF('Tabla Amortización'!$C$9="Mensual",'Tabla Amortización'!$L$142+'Tabla Amortización'!$L$143+'Tabla Amortización'!$L$144,IF('Tabla Amortización'!$C$9="Trimestral",'Tabla Amortización'!$L$51,IF('Tabla Amortización'!$C$9="Semestral",'Tabla Amortización'!$L$29,0))),0)</f>
        <v>0</v>
      </c>
      <c r="AW46" s="565">
        <f>IFERROR(IF('Tabla Amortización'!$C$9="Mensual",'Tabla Amortización'!$L$145+'Tabla Amortización'!$L$146+'Tabla Amortización'!$L$147,IF('Tabla Amortización'!$C$9="Trimestral",'Tabla Amortización'!$L$52,0)),0)</f>
        <v>0</v>
      </c>
      <c r="AX46" s="565">
        <f>IFERROR(IF('Tabla Amortización'!$C$9="Mensual",'Tabla Amortización'!$L$148+'Tabla Amortización'!$L$149+'Tabla Amortización'!$L$150,IF('Tabla Amortización'!$C$9="Trimestral",'Tabla Amortización'!$L$53,IF('Tabla Amortización'!$C$9="Semestral",'Tabla Amortización'!$L$30,IF('Tabla Amortización'!$C$9="Anual",'Tabla Amortización'!$L$18,0)))),0)</f>
        <v>0</v>
      </c>
      <c r="AY46" s="565">
        <f>IFERROR(IF('Tabla Amortización'!$C$9="Mensual",'Tabla Amortización'!$L$151+'Tabla Amortización'!$L$152+'Tabla Amortización'!$L$153,IF('Tabla Amortización'!$C$9="Trimestral",'Tabla Amortización'!$L$54,0)),0)</f>
        <v>0</v>
      </c>
      <c r="AZ46" s="565">
        <f>IFERROR(IF('Tabla Amortización'!$C$9="Mensual",'Tabla Amortización'!$L$154+'Tabla Amortización'!$L$155+'Tabla Amortización'!$L$156,IF('Tabla Amortización'!$C$9="Trimestral",'Tabla Amortización'!$L$55,IF('Tabla Amortización'!$C$9="Semestral",'Tabla Amortización'!$L$31,0))),0)</f>
        <v>0</v>
      </c>
      <c r="BA46" s="565">
        <f>IFERROR(IF('Tabla Amortización'!$C$9="Mensual",'Tabla Amortización'!$L$157+'Tabla Amortización'!$L$158+'Tabla Amortización'!$L$159,IF('Tabla Amortización'!$C$9="Trimestral",'Tabla Amortización'!$L$56,0)),0)</f>
        <v>0</v>
      </c>
      <c r="BB46" s="565">
        <f>IFERROR(IF('Tabla Amortización'!$C$9="Mensual",'Tabla Amortización'!$L$160+'Tabla Amortización'!$L$161+'Tabla Amortización'!$L$162,IF('Tabla Amortización'!$C$9="Trimestral",'Tabla Amortización'!$L$57,IF('Tabla Amortización'!$C$9="Semestral",'Tabla Amortización'!$L$32,IF('Tabla Amortización'!$C$9="Anual",'Tabla Amortización'!$L$19,0)))),0)</f>
        <v>0</v>
      </c>
      <c r="BC46" s="565">
        <f>IFERROR(IF('Tabla Amortización'!$C$9="Mensual",'Tabla Amortización'!$L$163+'Tabla Amortización'!$L$164+'Tabla Amortización'!$L$165,IF('Tabla Amortización'!$C$9="Trimestral",'Tabla Amortización'!$L$58,0)),0)</f>
        <v>0</v>
      </c>
      <c r="BD46" s="565">
        <f>IFERROR(IF('Tabla Amortización'!$C$9="Mensual",'Tabla Amortización'!$L$166+'Tabla Amortización'!$L$167+'Tabla Amortización'!$L$168,IF('Tabla Amortización'!$C$9="Trimestral",'Tabla Amortización'!$L$59,IF('Tabla Amortización'!$C$9="Semestral",'Tabla Amortización'!$L$33,0))),0)</f>
        <v>0</v>
      </c>
      <c r="BE46" s="565">
        <f>IFERROR(IF('Tabla Amortización'!$C$9="Mensual",'Tabla Amortización'!$L$169+'Tabla Amortización'!$L$170+'Tabla Amortización'!$L$171,IF('Tabla Amortización'!$C$9="Trimestral",'Tabla Amortización'!$L$60,0)),0)</f>
        <v>0</v>
      </c>
      <c r="BF46" s="565">
        <f>IFERROR(IF('Tabla Amortización'!$C$9="Mensual",'Tabla Amortización'!$L$172+'Tabla Amortización'!$L$173+'Tabla Amortización'!$L$174,IF('Tabla Amortización'!$C$9="Trimestral",'Tabla Amortización'!$L$61,IF('Tabla Amortización'!$C$9="Semestral",'Tabla Amortización'!$L$34,IF('Tabla Amortización'!$C$9="Anual",'Tabla Amortización'!$L$20,0)))),0)</f>
        <v>0</v>
      </c>
      <c r="BG46" s="565">
        <f>IFERROR(IF('Tabla Amortización'!$C$9="Mensual",'Tabla Amortización'!$L$175+'Tabla Amortización'!$L$176+'Tabla Amortización'!$L$177,IF('Tabla Amortización'!$C$9="Trimestral",'Tabla Amortización'!$L$62,0)),0)</f>
        <v>0</v>
      </c>
      <c r="BH46" s="565">
        <f>IFERROR(IF('Tabla Amortización'!$C$9="Mensual",'Tabla Amortización'!$L$178+'Tabla Amortización'!$L$179+'Tabla Amortización'!$L$180,IF('Tabla Amortización'!$C$9="Trimestral",'Tabla Amortización'!$L$63,IF('Tabla Amortización'!$C$9="Semestral",'Tabla Amortización'!$L$35,0))),0)</f>
        <v>0</v>
      </c>
      <c r="BI46" s="565">
        <f>IFERROR(IF('Tabla Amortización'!$C$9="Mensual",'Tabla Amortización'!$L$181+'Tabla Amortización'!$L$182+'Tabla Amortización'!$L$183,IF('Tabla Amortización'!$C$9="Trimestral",'Tabla Amortización'!$L$64,0)),0)</f>
        <v>0</v>
      </c>
      <c r="BJ46" s="565">
        <f>IFERROR(IF('Tabla Amortización'!$C$9="Mensual",'Tabla Amortización'!$L$184+'Tabla Amortización'!$L$185+'Tabla Amortización'!$L$186,IF('Tabla Amortización'!$C$9="Trimestral",'Tabla Amortización'!$L$65,IF('Tabla Amortización'!$C$9="Semestral",'Tabla Amortización'!$L$36,IF('Tabla Amortización'!$C$9="Anual",'Tabla Amortización'!$L$21,0)))),0)</f>
        <v>0</v>
      </c>
      <c r="BK46" s="371">
        <f t="shared" si="9"/>
        <v>0</v>
      </c>
    </row>
    <row r="47" spans="1:74" s="363" customFormat="1" x14ac:dyDescent="0.25">
      <c r="A47" s="773" t="s">
        <v>92</v>
      </c>
      <c r="B47" s="774"/>
      <c r="C47" s="312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73">
        <f t="shared" si="9"/>
        <v>0</v>
      </c>
    </row>
    <row r="48" spans="1:74" s="363" customFormat="1" x14ac:dyDescent="0.25">
      <c r="A48" s="769" t="s">
        <v>128</v>
      </c>
      <c r="B48" s="769"/>
      <c r="C48" s="310">
        <f t="shared" ref="C48:AH48" si="10">SUM(C41:C44)-SUM(C45:C47)</f>
        <v>0</v>
      </c>
      <c r="D48" s="309">
        <f t="shared" si="10"/>
        <v>0</v>
      </c>
      <c r="E48" s="309">
        <f t="shared" si="10"/>
        <v>0</v>
      </c>
      <c r="F48" s="309">
        <f t="shared" si="10"/>
        <v>0</v>
      </c>
      <c r="G48" s="309">
        <f t="shared" si="10"/>
        <v>0</v>
      </c>
      <c r="H48" s="309">
        <f t="shared" si="10"/>
        <v>0</v>
      </c>
      <c r="I48" s="309">
        <f t="shared" si="10"/>
        <v>0</v>
      </c>
      <c r="J48" s="309">
        <f t="shared" si="10"/>
        <v>0</v>
      </c>
      <c r="K48" s="309">
        <f t="shared" si="10"/>
        <v>0</v>
      </c>
      <c r="L48" s="309">
        <f t="shared" si="10"/>
        <v>0</v>
      </c>
      <c r="M48" s="309">
        <f t="shared" si="10"/>
        <v>0</v>
      </c>
      <c r="N48" s="309">
        <f t="shared" si="10"/>
        <v>0</v>
      </c>
      <c r="O48" s="309">
        <f t="shared" si="10"/>
        <v>0</v>
      </c>
      <c r="P48" s="309">
        <f t="shared" si="10"/>
        <v>0</v>
      </c>
      <c r="Q48" s="309">
        <f t="shared" si="10"/>
        <v>0</v>
      </c>
      <c r="R48" s="309">
        <f t="shared" si="10"/>
        <v>0</v>
      </c>
      <c r="S48" s="309">
        <f t="shared" si="10"/>
        <v>0</v>
      </c>
      <c r="T48" s="309">
        <f t="shared" si="10"/>
        <v>0</v>
      </c>
      <c r="U48" s="309">
        <f t="shared" si="10"/>
        <v>0</v>
      </c>
      <c r="V48" s="309">
        <f t="shared" si="10"/>
        <v>0</v>
      </c>
      <c r="W48" s="309">
        <f t="shared" si="10"/>
        <v>0</v>
      </c>
      <c r="X48" s="309">
        <f t="shared" si="10"/>
        <v>0</v>
      </c>
      <c r="Y48" s="309">
        <f t="shared" si="10"/>
        <v>0</v>
      </c>
      <c r="Z48" s="309">
        <f t="shared" si="10"/>
        <v>0</v>
      </c>
      <c r="AA48" s="309">
        <f t="shared" si="10"/>
        <v>0</v>
      </c>
      <c r="AB48" s="309">
        <f t="shared" si="10"/>
        <v>0</v>
      </c>
      <c r="AC48" s="309">
        <f t="shared" si="10"/>
        <v>0</v>
      </c>
      <c r="AD48" s="309">
        <f t="shared" si="10"/>
        <v>0</v>
      </c>
      <c r="AE48" s="309">
        <f t="shared" si="10"/>
        <v>0</v>
      </c>
      <c r="AF48" s="309">
        <f t="shared" si="10"/>
        <v>0</v>
      </c>
      <c r="AG48" s="309">
        <f t="shared" si="10"/>
        <v>0</v>
      </c>
      <c r="AH48" s="309">
        <f t="shared" si="10"/>
        <v>0</v>
      </c>
      <c r="AI48" s="309">
        <f t="shared" ref="AI48:BJ48" si="11">SUM(AI41:AI44)-SUM(AI45:AI47)</f>
        <v>0</v>
      </c>
      <c r="AJ48" s="309">
        <f t="shared" si="11"/>
        <v>0</v>
      </c>
      <c r="AK48" s="309">
        <f t="shared" si="11"/>
        <v>0</v>
      </c>
      <c r="AL48" s="309">
        <f t="shared" si="11"/>
        <v>0</v>
      </c>
      <c r="AM48" s="309">
        <f t="shared" si="11"/>
        <v>0</v>
      </c>
      <c r="AN48" s="309">
        <f t="shared" si="11"/>
        <v>0</v>
      </c>
      <c r="AO48" s="309">
        <f t="shared" si="11"/>
        <v>0</v>
      </c>
      <c r="AP48" s="309">
        <f t="shared" si="11"/>
        <v>0</v>
      </c>
      <c r="AQ48" s="309">
        <f t="shared" si="11"/>
        <v>0</v>
      </c>
      <c r="AR48" s="309">
        <f t="shared" si="11"/>
        <v>0</v>
      </c>
      <c r="AS48" s="309">
        <f t="shared" si="11"/>
        <v>0</v>
      </c>
      <c r="AT48" s="309">
        <f t="shared" si="11"/>
        <v>0</v>
      </c>
      <c r="AU48" s="309">
        <f t="shared" si="11"/>
        <v>0</v>
      </c>
      <c r="AV48" s="309">
        <f t="shared" si="11"/>
        <v>0</v>
      </c>
      <c r="AW48" s="309">
        <f t="shared" si="11"/>
        <v>0</v>
      </c>
      <c r="AX48" s="309">
        <f t="shared" si="11"/>
        <v>0</v>
      </c>
      <c r="AY48" s="309">
        <f t="shared" si="11"/>
        <v>0</v>
      </c>
      <c r="AZ48" s="309">
        <f t="shared" si="11"/>
        <v>0</v>
      </c>
      <c r="BA48" s="309">
        <f t="shared" si="11"/>
        <v>0</v>
      </c>
      <c r="BB48" s="309">
        <f t="shared" si="11"/>
        <v>0</v>
      </c>
      <c r="BC48" s="309">
        <f t="shared" si="11"/>
        <v>0</v>
      </c>
      <c r="BD48" s="309">
        <f t="shared" si="11"/>
        <v>0</v>
      </c>
      <c r="BE48" s="309">
        <f t="shared" si="11"/>
        <v>0</v>
      </c>
      <c r="BF48" s="309">
        <f t="shared" si="11"/>
        <v>0</v>
      </c>
      <c r="BG48" s="309">
        <f t="shared" si="11"/>
        <v>0</v>
      </c>
      <c r="BH48" s="309">
        <f t="shared" si="11"/>
        <v>0</v>
      </c>
      <c r="BI48" s="309">
        <f t="shared" si="11"/>
        <v>0</v>
      </c>
      <c r="BJ48" s="309">
        <f t="shared" si="11"/>
        <v>0</v>
      </c>
      <c r="BK48" s="308">
        <f t="shared" ref="BK48" si="12">SUM(BK41:BK44)-SUM(BK45:BK47)</f>
        <v>0</v>
      </c>
    </row>
    <row r="49" spans="1:63" s="363" customFormat="1" x14ac:dyDescent="0.25">
      <c r="A49" s="307"/>
      <c r="B49" s="30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</row>
    <row r="50" spans="1:63" s="363" customFormat="1" x14ac:dyDescent="0.25">
      <c r="A50" s="769" t="s">
        <v>96</v>
      </c>
      <c r="B50" s="769"/>
      <c r="C50" s="310">
        <f t="shared" ref="C50:AH50" si="13">C30+C38+C48</f>
        <v>0</v>
      </c>
      <c r="D50" s="309">
        <f t="shared" si="13"/>
        <v>0</v>
      </c>
      <c r="E50" s="309">
        <f t="shared" si="13"/>
        <v>0</v>
      </c>
      <c r="F50" s="309">
        <f t="shared" si="13"/>
        <v>0</v>
      </c>
      <c r="G50" s="309">
        <f t="shared" si="13"/>
        <v>0</v>
      </c>
      <c r="H50" s="309">
        <f t="shared" si="13"/>
        <v>0</v>
      </c>
      <c r="I50" s="309">
        <f t="shared" si="13"/>
        <v>0</v>
      </c>
      <c r="J50" s="309">
        <f t="shared" si="13"/>
        <v>0</v>
      </c>
      <c r="K50" s="309">
        <f t="shared" si="13"/>
        <v>0</v>
      </c>
      <c r="L50" s="309">
        <f t="shared" si="13"/>
        <v>0</v>
      </c>
      <c r="M50" s="309">
        <f t="shared" si="13"/>
        <v>0</v>
      </c>
      <c r="N50" s="309">
        <f t="shared" si="13"/>
        <v>0</v>
      </c>
      <c r="O50" s="309">
        <f t="shared" si="13"/>
        <v>0</v>
      </c>
      <c r="P50" s="309">
        <f t="shared" si="13"/>
        <v>0</v>
      </c>
      <c r="Q50" s="309">
        <f t="shared" si="13"/>
        <v>0</v>
      </c>
      <c r="R50" s="309">
        <f t="shared" si="13"/>
        <v>0</v>
      </c>
      <c r="S50" s="309">
        <f t="shared" si="13"/>
        <v>0</v>
      </c>
      <c r="T50" s="309">
        <f t="shared" si="13"/>
        <v>0</v>
      </c>
      <c r="U50" s="309">
        <f t="shared" si="13"/>
        <v>0</v>
      </c>
      <c r="V50" s="309">
        <f t="shared" si="13"/>
        <v>0</v>
      </c>
      <c r="W50" s="309">
        <f t="shared" si="13"/>
        <v>0</v>
      </c>
      <c r="X50" s="309">
        <f t="shared" si="13"/>
        <v>0</v>
      </c>
      <c r="Y50" s="309">
        <f t="shared" si="13"/>
        <v>0</v>
      </c>
      <c r="Z50" s="309">
        <f t="shared" si="13"/>
        <v>0</v>
      </c>
      <c r="AA50" s="309">
        <f t="shared" si="13"/>
        <v>0</v>
      </c>
      <c r="AB50" s="309">
        <f t="shared" si="13"/>
        <v>0</v>
      </c>
      <c r="AC50" s="309">
        <f t="shared" si="13"/>
        <v>0</v>
      </c>
      <c r="AD50" s="309">
        <f t="shared" si="13"/>
        <v>0</v>
      </c>
      <c r="AE50" s="309">
        <f t="shared" si="13"/>
        <v>0</v>
      </c>
      <c r="AF50" s="309">
        <f t="shared" si="13"/>
        <v>0</v>
      </c>
      <c r="AG50" s="309">
        <f t="shared" si="13"/>
        <v>0</v>
      </c>
      <c r="AH50" s="309">
        <f t="shared" si="13"/>
        <v>0</v>
      </c>
      <c r="AI50" s="309">
        <f t="shared" ref="AI50:BK50" si="14">AI30+AI38+AI48</f>
        <v>0</v>
      </c>
      <c r="AJ50" s="309">
        <f t="shared" si="14"/>
        <v>0</v>
      </c>
      <c r="AK50" s="309">
        <f t="shared" si="14"/>
        <v>0</v>
      </c>
      <c r="AL50" s="309">
        <f t="shared" si="14"/>
        <v>0</v>
      </c>
      <c r="AM50" s="309">
        <f t="shared" si="14"/>
        <v>0</v>
      </c>
      <c r="AN50" s="309">
        <f t="shared" si="14"/>
        <v>0</v>
      </c>
      <c r="AO50" s="309">
        <f t="shared" si="14"/>
        <v>0</v>
      </c>
      <c r="AP50" s="309">
        <f t="shared" si="14"/>
        <v>0</v>
      </c>
      <c r="AQ50" s="309">
        <f t="shared" si="14"/>
        <v>0</v>
      </c>
      <c r="AR50" s="309">
        <f t="shared" si="14"/>
        <v>0</v>
      </c>
      <c r="AS50" s="309">
        <f t="shared" si="14"/>
        <v>0</v>
      </c>
      <c r="AT50" s="309">
        <f t="shared" si="14"/>
        <v>0</v>
      </c>
      <c r="AU50" s="309">
        <f t="shared" si="14"/>
        <v>0</v>
      </c>
      <c r="AV50" s="309">
        <f t="shared" si="14"/>
        <v>0</v>
      </c>
      <c r="AW50" s="309">
        <f t="shared" si="14"/>
        <v>0</v>
      </c>
      <c r="AX50" s="309">
        <f t="shared" si="14"/>
        <v>0</v>
      </c>
      <c r="AY50" s="309">
        <f t="shared" si="14"/>
        <v>0</v>
      </c>
      <c r="AZ50" s="309">
        <f t="shared" si="14"/>
        <v>0</v>
      </c>
      <c r="BA50" s="309">
        <f t="shared" si="14"/>
        <v>0</v>
      </c>
      <c r="BB50" s="309">
        <f t="shared" si="14"/>
        <v>0</v>
      </c>
      <c r="BC50" s="309">
        <f t="shared" si="14"/>
        <v>0</v>
      </c>
      <c r="BD50" s="309">
        <f t="shared" si="14"/>
        <v>0</v>
      </c>
      <c r="BE50" s="309">
        <f t="shared" si="14"/>
        <v>0</v>
      </c>
      <c r="BF50" s="309">
        <f t="shared" si="14"/>
        <v>0</v>
      </c>
      <c r="BG50" s="309">
        <f t="shared" si="14"/>
        <v>0</v>
      </c>
      <c r="BH50" s="309">
        <f t="shared" si="14"/>
        <v>0</v>
      </c>
      <c r="BI50" s="309">
        <f t="shared" si="14"/>
        <v>0</v>
      </c>
      <c r="BJ50" s="309">
        <f t="shared" si="14"/>
        <v>0</v>
      </c>
      <c r="BK50" s="308">
        <f t="shared" si="14"/>
        <v>0</v>
      </c>
    </row>
    <row r="51" spans="1:63" s="368" customFormat="1" ht="12.75" x14ac:dyDescent="0.2">
      <c r="A51" s="770" t="s">
        <v>97</v>
      </c>
      <c r="B51" s="770"/>
      <c r="C51" s="367"/>
      <c r="D51" s="367">
        <f t="shared" ref="D51:AI51" si="15">C52</f>
        <v>0</v>
      </c>
      <c r="E51" s="367">
        <f t="shared" si="15"/>
        <v>0</v>
      </c>
      <c r="F51" s="367">
        <f t="shared" si="15"/>
        <v>0</v>
      </c>
      <c r="G51" s="367">
        <f t="shared" si="15"/>
        <v>0</v>
      </c>
      <c r="H51" s="367">
        <f t="shared" si="15"/>
        <v>0</v>
      </c>
      <c r="I51" s="367">
        <f t="shared" si="15"/>
        <v>0</v>
      </c>
      <c r="J51" s="367">
        <f t="shared" si="15"/>
        <v>0</v>
      </c>
      <c r="K51" s="367">
        <f t="shared" si="15"/>
        <v>0</v>
      </c>
      <c r="L51" s="367">
        <f t="shared" si="15"/>
        <v>0</v>
      </c>
      <c r="M51" s="367">
        <f t="shared" si="15"/>
        <v>0</v>
      </c>
      <c r="N51" s="367">
        <f t="shared" si="15"/>
        <v>0</v>
      </c>
      <c r="O51" s="367">
        <f t="shared" si="15"/>
        <v>0</v>
      </c>
      <c r="P51" s="367">
        <f t="shared" si="15"/>
        <v>0</v>
      </c>
      <c r="Q51" s="367">
        <f t="shared" si="15"/>
        <v>0</v>
      </c>
      <c r="R51" s="367">
        <f t="shared" si="15"/>
        <v>0</v>
      </c>
      <c r="S51" s="367">
        <f t="shared" si="15"/>
        <v>0</v>
      </c>
      <c r="T51" s="367">
        <f t="shared" si="15"/>
        <v>0</v>
      </c>
      <c r="U51" s="367">
        <f t="shared" si="15"/>
        <v>0</v>
      </c>
      <c r="V51" s="367">
        <f t="shared" si="15"/>
        <v>0</v>
      </c>
      <c r="W51" s="367">
        <f t="shared" si="15"/>
        <v>0</v>
      </c>
      <c r="X51" s="367">
        <f t="shared" si="15"/>
        <v>0</v>
      </c>
      <c r="Y51" s="367">
        <f t="shared" si="15"/>
        <v>0</v>
      </c>
      <c r="Z51" s="367">
        <f t="shared" si="15"/>
        <v>0</v>
      </c>
      <c r="AA51" s="367">
        <f t="shared" si="15"/>
        <v>0</v>
      </c>
      <c r="AB51" s="367">
        <f t="shared" si="15"/>
        <v>0</v>
      </c>
      <c r="AC51" s="367">
        <f t="shared" si="15"/>
        <v>0</v>
      </c>
      <c r="AD51" s="367">
        <f t="shared" si="15"/>
        <v>0</v>
      </c>
      <c r="AE51" s="367">
        <f t="shared" si="15"/>
        <v>0</v>
      </c>
      <c r="AF51" s="367">
        <f t="shared" si="15"/>
        <v>0</v>
      </c>
      <c r="AG51" s="367">
        <f t="shared" si="15"/>
        <v>0</v>
      </c>
      <c r="AH51" s="367">
        <f t="shared" si="15"/>
        <v>0</v>
      </c>
      <c r="AI51" s="367">
        <f t="shared" si="15"/>
        <v>0</v>
      </c>
      <c r="AJ51" s="367">
        <f t="shared" ref="AJ51:BJ51" si="16">AI52</f>
        <v>0</v>
      </c>
      <c r="AK51" s="367">
        <f t="shared" si="16"/>
        <v>0</v>
      </c>
      <c r="AL51" s="367">
        <f t="shared" si="16"/>
        <v>0</v>
      </c>
      <c r="AM51" s="367">
        <f t="shared" si="16"/>
        <v>0</v>
      </c>
      <c r="AN51" s="367">
        <f t="shared" si="16"/>
        <v>0</v>
      </c>
      <c r="AO51" s="367">
        <f t="shared" si="16"/>
        <v>0</v>
      </c>
      <c r="AP51" s="367">
        <f t="shared" si="16"/>
        <v>0</v>
      </c>
      <c r="AQ51" s="367">
        <f t="shared" si="16"/>
        <v>0</v>
      </c>
      <c r="AR51" s="367">
        <f t="shared" si="16"/>
        <v>0</v>
      </c>
      <c r="AS51" s="367">
        <f t="shared" si="16"/>
        <v>0</v>
      </c>
      <c r="AT51" s="367">
        <f t="shared" si="16"/>
        <v>0</v>
      </c>
      <c r="AU51" s="367">
        <f t="shared" si="16"/>
        <v>0</v>
      </c>
      <c r="AV51" s="367">
        <f t="shared" si="16"/>
        <v>0</v>
      </c>
      <c r="AW51" s="367">
        <f t="shared" si="16"/>
        <v>0</v>
      </c>
      <c r="AX51" s="367">
        <f t="shared" si="16"/>
        <v>0</v>
      </c>
      <c r="AY51" s="367">
        <f t="shared" si="16"/>
        <v>0</v>
      </c>
      <c r="AZ51" s="367">
        <f t="shared" si="16"/>
        <v>0</v>
      </c>
      <c r="BA51" s="367">
        <f t="shared" si="16"/>
        <v>0</v>
      </c>
      <c r="BB51" s="367">
        <f t="shared" si="16"/>
        <v>0</v>
      </c>
      <c r="BC51" s="367">
        <f t="shared" si="16"/>
        <v>0</v>
      </c>
      <c r="BD51" s="367">
        <f t="shared" si="16"/>
        <v>0</v>
      </c>
      <c r="BE51" s="367">
        <f t="shared" si="16"/>
        <v>0</v>
      </c>
      <c r="BF51" s="367">
        <f t="shared" si="16"/>
        <v>0</v>
      </c>
      <c r="BG51" s="367">
        <f t="shared" si="16"/>
        <v>0</v>
      </c>
      <c r="BH51" s="367">
        <f t="shared" si="16"/>
        <v>0</v>
      </c>
      <c r="BI51" s="367">
        <f t="shared" si="16"/>
        <v>0</v>
      </c>
      <c r="BJ51" s="367">
        <f t="shared" si="16"/>
        <v>0</v>
      </c>
    </row>
    <row r="52" spans="1:63" s="363" customFormat="1" x14ac:dyDescent="0.25">
      <c r="A52" s="769" t="s">
        <v>98</v>
      </c>
      <c r="B52" s="769"/>
      <c r="C52" s="310">
        <f t="shared" ref="C52:AH52" si="17">C50+C51</f>
        <v>0</v>
      </c>
      <c r="D52" s="309">
        <f t="shared" si="17"/>
        <v>0</v>
      </c>
      <c r="E52" s="309">
        <f t="shared" si="17"/>
        <v>0</v>
      </c>
      <c r="F52" s="309">
        <f t="shared" si="17"/>
        <v>0</v>
      </c>
      <c r="G52" s="309">
        <f t="shared" si="17"/>
        <v>0</v>
      </c>
      <c r="H52" s="309">
        <f t="shared" si="17"/>
        <v>0</v>
      </c>
      <c r="I52" s="309">
        <f t="shared" si="17"/>
        <v>0</v>
      </c>
      <c r="J52" s="309">
        <f t="shared" si="17"/>
        <v>0</v>
      </c>
      <c r="K52" s="309">
        <f t="shared" si="17"/>
        <v>0</v>
      </c>
      <c r="L52" s="309">
        <f t="shared" si="17"/>
        <v>0</v>
      </c>
      <c r="M52" s="309">
        <f t="shared" si="17"/>
        <v>0</v>
      </c>
      <c r="N52" s="309">
        <f t="shared" si="17"/>
        <v>0</v>
      </c>
      <c r="O52" s="309">
        <f t="shared" si="17"/>
        <v>0</v>
      </c>
      <c r="P52" s="309">
        <f t="shared" si="17"/>
        <v>0</v>
      </c>
      <c r="Q52" s="309">
        <f t="shared" si="17"/>
        <v>0</v>
      </c>
      <c r="R52" s="309">
        <f t="shared" si="17"/>
        <v>0</v>
      </c>
      <c r="S52" s="309">
        <f t="shared" si="17"/>
        <v>0</v>
      </c>
      <c r="T52" s="309">
        <f t="shared" si="17"/>
        <v>0</v>
      </c>
      <c r="U52" s="309">
        <f t="shared" si="17"/>
        <v>0</v>
      </c>
      <c r="V52" s="309">
        <f t="shared" si="17"/>
        <v>0</v>
      </c>
      <c r="W52" s="309">
        <f t="shared" si="17"/>
        <v>0</v>
      </c>
      <c r="X52" s="309">
        <f t="shared" si="17"/>
        <v>0</v>
      </c>
      <c r="Y52" s="309">
        <f t="shared" si="17"/>
        <v>0</v>
      </c>
      <c r="Z52" s="309">
        <f t="shared" si="17"/>
        <v>0</v>
      </c>
      <c r="AA52" s="309">
        <f t="shared" si="17"/>
        <v>0</v>
      </c>
      <c r="AB52" s="309">
        <f t="shared" si="17"/>
        <v>0</v>
      </c>
      <c r="AC52" s="309">
        <f t="shared" si="17"/>
        <v>0</v>
      </c>
      <c r="AD52" s="309">
        <f t="shared" si="17"/>
        <v>0</v>
      </c>
      <c r="AE52" s="309">
        <f t="shared" si="17"/>
        <v>0</v>
      </c>
      <c r="AF52" s="309">
        <f t="shared" si="17"/>
        <v>0</v>
      </c>
      <c r="AG52" s="309">
        <f t="shared" si="17"/>
        <v>0</v>
      </c>
      <c r="AH52" s="309">
        <f t="shared" si="17"/>
        <v>0</v>
      </c>
      <c r="AI52" s="309">
        <f t="shared" ref="AI52:BJ52" si="18">AI50+AI51</f>
        <v>0</v>
      </c>
      <c r="AJ52" s="309">
        <f t="shared" si="18"/>
        <v>0</v>
      </c>
      <c r="AK52" s="309">
        <f t="shared" si="18"/>
        <v>0</v>
      </c>
      <c r="AL52" s="309">
        <f t="shared" si="18"/>
        <v>0</v>
      </c>
      <c r="AM52" s="309">
        <f t="shared" si="18"/>
        <v>0</v>
      </c>
      <c r="AN52" s="309">
        <f t="shared" si="18"/>
        <v>0</v>
      </c>
      <c r="AO52" s="309">
        <f t="shared" si="18"/>
        <v>0</v>
      </c>
      <c r="AP52" s="309">
        <f t="shared" si="18"/>
        <v>0</v>
      </c>
      <c r="AQ52" s="309">
        <f t="shared" si="18"/>
        <v>0</v>
      </c>
      <c r="AR52" s="309">
        <f t="shared" si="18"/>
        <v>0</v>
      </c>
      <c r="AS52" s="309">
        <f t="shared" si="18"/>
        <v>0</v>
      </c>
      <c r="AT52" s="309">
        <f t="shared" si="18"/>
        <v>0</v>
      </c>
      <c r="AU52" s="309">
        <f t="shared" si="18"/>
        <v>0</v>
      </c>
      <c r="AV52" s="309">
        <f t="shared" si="18"/>
        <v>0</v>
      </c>
      <c r="AW52" s="309">
        <f t="shared" si="18"/>
        <v>0</v>
      </c>
      <c r="AX52" s="309">
        <f t="shared" si="18"/>
        <v>0</v>
      </c>
      <c r="AY52" s="309">
        <f t="shared" si="18"/>
        <v>0</v>
      </c>
      <c r="AZ52" s="309">
        <f t="shared" si="18"/>
        <v>0</v>
      </c>
      <c r="BA52" s="309">
        <f t="shared" si="18"/>
        <v>0</v>
      </c>
      <c r="BB52" s="309">
        <f t="shared" si="18"/>
        <v>0</v>
      </c>
      <c r="BC52" s="309">
        <f t="shared" si="18"/>
        <v>0</v>
      </c>
      <c r="BD52" s="309">
        <f t="shared" si="18"/>
        <v>0</v>
      </c>
      <c r="BE52" s="309">
        <f t="shared" si="18"/>
        <v>0</v>
      </c>
      <c r="BF52" s="309">
        <f t="shared" si="18"/>
        <v>0</v>
      </c>
      <c r="BG52" s="309">
        <f t="shared" si="18"/>
        <v>0</v>
      </c>
      <c r="BH52" s="309">
        <f t="shared" si="18"/>
        <v>0</v>
      </c>
      <c r="BI52" s="309">
        <f t="shared" si="18"/>
        <v>0</v>
      </c>
      <c r="BJ52" s="309">
        <f t="shared" si="18"/>
        <v>0</v>
      </c>
      <c r="BK52" s="308">
        <f>BK50+BK51</f>
        <v>0</v>
      </c>
    </row>
    <row r="53" spans="1:63" s="363" customFormat="1" x14ac:dyDescent="0.25">
      <c r="A53" s="307"/>
      <c r="B53" s="30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27"/>
    </row>
    <row r="54" spans="1:63" s="363" customFormat="1" x14ac:dyDescent="0.25">
      <c r="A54" s="307"/>
      <c r="B54" s="30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</row>
    <row r="55" spans="1:63" s="363" customFormat="1" x14ac:dyDescent="0.25">
      <c r="A55" s="307"/>
      <c r="B55" s="30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</row>
    <row r="56" spans="1:63" s="363" customFormat="1" x14ac:dyDescent="0.25">
      <c r="A56" s="307"/>
      <c r="B56" s="30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</row>
    <row r="57" spans="1:63" s="363" customFormat="1" x14ac:dyDescent="0.25">
      <c r="A57" s="307"/>
      <c r="B57" s="30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7"/>
      <c r="BE57" s="327"/>
      <c r="BF57" s="327"/>
      <c r="BG57" s="327"/>
      <c r="BH57" s="327"/>
      <c r="BI57" s="327"/>
      <c r="BJ57" s="327"/>
    </row>
    <row r="58" spans="1:63" s="363" customFormat="1" x14ac:dyDescent="0.25">
      <c r="A58" s="307"/>
      <c r="B58" s="30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  <c r="BH58" s="327"/>
      <c r="BI58" s="327"/>
      <c r="BJ58" s="327"/>
    </row>
    <row r="59" spans="1:63" s="599" customFormat="1" x14ac:dyDescent="0.25">
      <c r="A59" s="597"/>
      <c r="B59" s="597" t="s">
        <v>307</v>
      </c>
      <c r="C59" s="598">
        <f>'PyG PROYECTADOS'!D37</f>
        <v>0</v>
      </c>
      <c r="D59" s="598">
        <f>'PyG PROYECTADOS'!E37</f>
        <v>0</v>
      </c>
      <c r="E59" s="598">
        <f>'PyG PROYECTADOS'!F37</f>
        <v>0</v>
      </c>
      <c r="F59" s="598">
        <f>'PyG PROYECTADOS'!G37</f>
        <v>0</v>
      </c>
      <c r="G59" s="598">
        <f>'PyG PROYECTADOS'!H37</f>
        <v>0</v>
      </c>
      <c r="H59" s="598">
        <f>'PyG PROYECTADOS'!I37</f>
        <v>0</v>
      </c>
      <c r="I59" s="598">
        <f>'PyG PROYECTADOS'!J37</f>
        <v>0</v>
      </c>
      <c r="J59" s="598">
        <f>'PyG PROYECTADOS'!K37</f>
        <v>0</v>
      </c>
      <c r="K59" s="598">
        <f>'PyG PROYECTADOS'!L37</f>
        <v>0</v>
      </c>
      <c r="L59" s="598">
        <f>'PyG PROYECTADOS'!M37</f>
        <v>0</v>
      </c>
      <c r="M59" s="598">
        <f>'PyG PROYECTADOS'!N37</f>
        <v>0</v>
      </c>
      <c r="N59" s="598">
        <f>'PyG PROYECTADOS'!O37</f>
        <v>0</v>
      </c>
      <c r="O59" s="598">
        <f>'PyG PROYECTADOS'!P37</f>
        <v>0</v>
      </c>
      <c r="P59" s="598">
        <f>'PyG PROYECTADOS'!Q37</f>
        <v>0</v>
      </c>
      <c r="Q59" s="598">
        <f>'PyG PROYECTADOS'!R37</f>
        <v>0</v>
      </c>
      <c r="R59" s="598">
        <f>'PyG PROYECTADOS'!S37</f>
        <v>0</v>
      </c>
      <c r="S59" s="598">
        <f>'PyG PROYECTADOS'!T37</f>
        <v>0</v>
      </c>
      <c r="T59" s="598">
        <f>'PyG PROYECTADOS'!U37</f>
        <v>0</v>
      </c>
      <c r="U59" s="598">
        <f>'PyG PROYECTADOS'!V37</f>
        <v>0</v>
      </c>
      <c r="V59" s="598">
        <f>'PyG PROYECTADOS'!W37</f>
        <v>0</v>
      </c>
      <c r="W59" s="598">
        <f>'PyG PROYECTADOS'!X37</f>
        <v>0</v>
      </c>
      <c r="X59" s="598">
        <f>'PyG PROYECTADOS'!Y37</f>
        <v>0</v>
      </c>
      <c r="Y59" s="598">
        <f>'PyG PROYECTADOS'!Z37</f>
        <v>0</v>
      </c>
      <c r="Z59" s="598">
        <f>'PyG PROYECTADOS'!AA37</f>
        <v>0</v>
      </c>
      <c r="AA59" s="598">
        <f>'PyG PROYECTADOS'!AB37</f>
        <v>0</v>
      </c>
      <c r="AB59" s="598">
        <f>'PyG PROYECTADOS'!AC37</f>
        <v>0</v>
      </c>
      <c r="AC59" s="598">
        <f>'PyG PROYECTADOS'!AD37</f>
        <v>0</v>
      </c>
      <c r="AD59" s="598">
        <f>'PyG PROYECTADOS'!AE37</f>
        <v>0</v>
      </c>
      <c r="AE59" s="598">
        <f>'PyG PROYECTADOS'!AF37</f>
        <v>0</v>
      </c>
      <c r="AF59" s="598">
        <f>'PyG PROYECTADOS'!AG37</f>
        <v>0</v>
      </c>
      <c r="AG59" s="598">
        <f>'PyG PROYECTADOS'!AH37</f>
        <v>0</v>
      </c>
      <c r="AH59" s="598">
        <f>'PyG PROYECTADOS'!AI37</f>
        <v>0</v>
      </c>
      <c r="AI59" s="598">
        <f>'PyG PROYECTADOS'!AJ37</f>
        <v>0</v>
      </c>
      <c r="AJ59" s="598">
        <f>'PyG PROYECTADOS'!AK37</f>
        <v>0</v>
      </c>
      <c r="AK59" s="598">
        <f>'PyG PROYECTADOS'!AL37</f>
        <v>0</v>
      </c>
      <c r="AL59" s="598">
        <f>'PyG PROYECTADOS'!AM37</f>
        <v>0</v>
      </c>
      <c r="AM59" s="598">
        <f>'PyG PROYECTADOS'!AN37</f>
        <v>0</v>
      </c>
      <c r="AN59" s="598">
        <f>'PyG PROYECTADOS'!AO37</f>
        <v>0</v>
      </c>
      <c r="AO59" s="598">
        <f>'PyG PROYECTADOS'!AP37</f>
        <v>0</v>
      </c>
      <c r="AP59" s="598">
        <f>'PyG PROYECTADOS'!AQ37</f>
        <v>0</v>
      </c>
      <c r="AQ59" s="598">
        <f>'PyG PROYECTADOS'!AR37</f>
        <v>0</v>
      </c>
      <c r="AR59" s="598">
        <f>'PyG PROYECTADOS'!AS37</f>
        <v>0</v>
      </c>
      <c r="AS59" s="598">
        <f>'PyG PROYECTADOS'!AT37</f>
        <v>0</v>
      </c>
      <c r="AT59" s="598">
        <f>'PyG PROYECTADOS'!AU37</f>
        <v>0</v>
      </c>
      <c r="AU59" s="598">
        <f>'PyG PROYECTADOS'!AV37</f>
        <v>0</v>
      </c>
      <c r="AV59" s="598">
        <f>'PyG PROYECTADOS'!AW37</f>
        <v>0</v>
      </c>
      <c r="AW59" s="598">
        <f>'PyG PROYECTADOS'!AX37</f>
        <v>0</v>
      </c>
      <c r="AX59" s="598">
        <f>'PyG PROYECTADOS'!AY37</f>
        <v>0</v>
      </c>
      <c r="AY59" s="598">
        <f>'PyG PROYECTADOS'!AZ37</f>
        <v>0</v>
      </c>
      <c r="AZ59" s="598">
        <f>'PyG PROYECTADOS'!BA37</f>
        <v>0</v>
      </c>
      <c r="BA59" s="598">
        <f>'PyG PROYECTADOS'!BB37</f>
        <v>0</v>
      </c>
      <c r="BB59" s="598">
        <f>'PyG PROYECTADOS'!BC37</f>
        <v>0</v>
      </c>
      <c r="BC59" s="598">
        <f>'PyG PROYECTADOS'!BD37</f>
        <v>0</v>
      </c>
      <c r="BD59" s="598">
        <f>'PyG PROYECTADOS'!BE37</f>
        <v>0</v>
      </c>
      <c r="BE59" s="598">
        <f>'PyG PROYECTADOS'!BF37</f>
        <v>0</v>
      </c>
      <c r="BF59" s="598">
        <f>'PyG PROYECTADOS'!BG37</f>
        <v>0</v>
      </c>
      <c r="BG59" s="598">
        <f>'PyG PROYECTADOS'!BH37</f>
        <v>0</v>
      </c>
      <c r="BH59" s="598">
        <f>'PyG PROYECTADOS'!BI37</f>
        <v>0</v>
      </c>
      <c r="BI59" s="598">
        <f>'PyG PROYECTADOS'!BJ37</f>
        <v>0</v>
      </c>
      <c r="BJ59" s="598">
        <f>'PyG PROYECTADOS'!BK37</f>
        <v>0</v>
      </c>
    </row>
    <row r="60" spans="1:63" s="599" customFormat="1" x14ac:dyDescent="0.25">
      <c r="A60" s="597"/>
      <c r="B60" s="597" t="s">
        <v>308</v>
      </c>
      <c r="C60" s="598">
        <f>'PyG PROYECTADOS'!D13</f>
        <v>0</v>
      </c>
      <c r="D60" s="598">
        <f>'PyG PROYECTADOS'!E13</f>
        <v>0</v>
      </c>
      <c r="E60" s="598">
        <f>'PyG PROYECTADOS'!F13</f>
        <v>0</v>
      </c>
      <c r="F60" s="598">
        <f>'PyG PROYECTADOS'!G13</f>
        <v>0</v>
      </c>
      <c r="G60" s="598">
        <f>'PyG PROYECTADOS'!H13</f>
        <v>0</v>
      </c>
      <c r="H60" s="598">
        <f>'PyG PROYECTADOS'!I13</f>
        <v>0</v>
      </c>
      <c r="I60" s="598">
        <f>'PyG PROYECTADOS'!J13</f>
        <v>0</v>
      </c>
      <c r="J60" s="598">
        <f>'PyG PROYECTADOS'!K13</f>
        <v>0</v>
      </c>
      <c r="K60" s="598">
        <f>'PyG PROYECTADOS'!L13</f>
        <v>0</v>
      </c>
      <c r="L60" s="598">
        <f>'PyG PROYECTADOS'!M13</f>
        <v>0</v>
      </c>
      <c r="M60" s="598">
        <f>'PyG PROYECTADOS'!N13</f>
        <v>0</v>
      </c>
      <c r="N60" s="598">
        <f>'PyG PROYECTADOS'!O13</f>
        <v>0</v>
      </c>
      <c r="O60" s="598">
        <f>'PyG PROYECTADOS'!P13</f>
        <v>0</v>
      </c>
      <c r="P60" s="598">
        <f>'PyG PROYECTADOS'!Q13</f>
        <v>0</v>
      </c>
      <c r="Q60" s="598">
        <f>'PyG PROYECTADOS'!R13</f>
        <v>0</v>
      </c>
      <c r="R60" s="598">
        <f>'PyG PROYECTADOS'!S13</f>
        <v>0</v>
      </c>
      <c r="S60" s="598">
        <f>'PyG PROYECTADOS'!T13</f>
        <v>0</v>
      </c>
      <c r="T60" s="598">
        <f>'PyG PROYECTADOS'!U13</f>
        <v>0</v>
      </c>
      <c r="U60" s="598">
        <f>'PyG PROYECTADOS'!V13</f>
        <v>0</v>
      </c>
      <c r="V60" s="598">
        <f>'PyG PROYECTADOS'!W13</f>
        <v>0</v>
      </c>
      <c r="W60" s="598">
        <f>'PyG PROYECTADOS'!X13</f>
        <v>0</v>
      </c>
      <c r="X60" s="598">
        <f>'PyG PROYECTADOS'!Y13</f>
        <v>0</v>
      </c>
      <c r="Y60" s="598">
        <f>'PyG PROYECTADOS'!Z13</f>
        <v>0</v>
      </c>
      <c r="Z60" s="598">
        <f>'PyG PROYECTADOS'!AA13</f>
        <v>0</v>
      </c>
      <c r="AA60" s="598">
        <f>'PyG PROYECTADOS'!AB13</f>
        <v>0</v>
      </c>
      <c r="AB60" s="598">
        <f>'PyG PROYECTADOS'!AC13</f>
        <v>0</v>
      </c>
      <c r="AC60" s="598">
        <f>'PyG PROYECTADOS'!AD13</f>
        <v>0</v>
      </c>
      <c r="AD60" s="598">
        <f>'PyG PROYECTADOS'!AE13</f>
        <v>0</v>
      </c>
      <c r="AE60" s="598">
        <f>'PyG PROYECTADOS'!AF13</f>
        <v>0</v>
      </c>
      <c r="AF60" s="598">
        <f>'PyG PROYECTADOS'!AG13</f>
        <v>0</v>
      </c>
      <c r="AG60" s="598">
        <f>'PyG PROYECTADOS'!AH13</f>
        <v>0</v>
      </c>
      <c r="AH60" s="598">
        <f>'PyG PROYECTADOS'!AI13</f>
        <v>0</v>
      </c>
      <c r="AI60" s="598">
        <f>'PyG PROYECTADOS'!AJ13</f>
        <v>0</v>
      </c>
      <c r="AJ60" s="598">
        <f>'PyG PROYECTADOS'!AK13</f>
        <v>0</v>
      </c>
      <c r="AK60" s="598">
        <f>'PyG PROYECTADOS'!AL13</f>
        <v>0</v>
      </c>
      <c r="AL60" s="598">
        <f>'PyG PROYECTADOS'!AM13</f>
        <v>0</v>
      </c>
      <c r="AM60" s="598">
        <f>'PyG PROYECTADOS'!AN13</f>
        <v>0</v>
      </c>
      <c r="AN60" s="598">
        <f>'PyG PROYECTADOS'!AO13</f>
        <v>0</v>
      </c>
      <c r="AO60" s="598">
        <f>'PyG PROYECTADOS'!AP13</f>
        <v>0</v>
      </c>
      <c r="AP60" s="598">
        <f>'PyG PROYECTADOS'!AQ13</f>
        <v>0</v>
      </c>
      <c r="AQ60" s="598">
        <f>'PyG PROYECTADOS'!AR13</f>
        <v>0</v>
      </c>
      <c r="AR60" s="598">
        <f>'PyG PROYECTADOS'!AS13</f>
        <v>0</v>
      </c>
      <c r="AS60" s="598">
        <f>'PyG PROYECTADOS'!AT13</f>
        <v>0</v>
      </c>
      <c r="AT60" s="598">
        <f>'PyG PROYECTADOS'!AU13</f>
        <v>0</v>
      </c>
      <c r="AU60" s="598">
        <f>'PyG PROYECTADOS'!AV13</f>
        <v>0</v>
      </c>
      <c r="AV60" s="598">
        <f>'PyG PROYECTADOS'!AW13</f>
        <v>0</v>
      </c>
      <c r="AW60" s="598">
        <f>'PyG PROYECTADOS'!AX13</f>
        <v>0</v>
      </c>
      <c r="AX60" s="598">
        <f>'PyG PROYECTADOS'!AY13</f>
        <v>0</v>
      </c>
      <c r="AY60" s="598">
        <f>'PyG PROYECTADOS'!AZ13</f>
        <v>0</v>
      </c>
      <c r="AZ60" s="598">
        <f>'PyG PROYECTADOS'!BA13</f>
        <v>0</v>
      </c>
      <c r="BA60" s="598">
        <f>'PyG PROYECTADOS'!BB13</f>
        <v>0</v>
      </c>
      <c r="BB60" s="598">
        <f>'PyG PROYECTADOS'!BC13</f>
        <v>0</v>
      </c>
      <c r="BC60" s="598">
        <f>'PyG PROYECTADOS'!BD13</f>
        <v>0</v>
      </c>
      <c r="BD60" s="598">
        <f>'PyG PROYECTADOS'!BE13</f>
        <v>0</v>
      </c>
      <c r="BE60" s="598">
        <f>'PyG PROYECTADOS'!BF13</f>
        <v>0</v>
      </c>
      <c r="BF60" s="598">
        <f>'PyG PROYECTADOS'!BG13</f>
        <v>0</v>
      </c>
      <c r="BG60" s="598">
        <f>'PyG PROYECTADOS'!BH13</f>
        <v>0</v>
      </c>
      <c r="BH60" s="598">
        <f>'PyG PROYECTADOS'!BI13</f>
        <v>0</v>
      </c>
      <c r="BI60" s="598">
        <f>'PyG PROYECTADOS'!BJ13</f>
        <v>0</v>
      </c>
      <c r="BJ60" s="598">
        <f>'PyG PROYECTADOS'!BK13</f>
        <v>0</v>
      </c>
    </row>
    <row r="61" spans="1:63" s="599" customFormat="1" x14ac:dyDescent="0.25">
      <c r="A61" s="597"/>
      <c r="B61" s="597" t="s">
        <v>309</v>
      </c>
      <c r="C61" s="598">
        <f>IFERROR(C46-'PyG PROYECTADOS'!D21,0)</f>
        <v>0</v>
      </c>
      <c r="D61" s="598">
        <f>IFERROR(D46-'PyG PROYECTADOS'!E21,0)</f>
        <v>0</v>
      </c>
      <c r="E61" s="598">
        <f>IFERROR(E46-'PyG PROYECTADOS'!F21,0)</f>
        <v>0</v>
      </c>
      <c r="F61" s="598">
        <f>IFERROR(F46-'PyG PROYECTADOS'!G21,0)</f>
        <v>0</v>
      </c>
      <c r="G61" s="598">
        <f>IFERROR(G46-'PyG PROYECTADOS'!H21,0)</f>
        <v>0</v>
      </c>
      <c r="H61" s="598">
        <f>IFERROR(H46-'PyG PROYECTADOS'!I21,0)</f>
        <v>0</v>
      </c>
      <c r="I61" s="598">
        <f>IFERROR(I46-'PyG PROYECTADOS'!J21,0)</f>
        <v>0</v>
      </c>
      <c r="J61" s="598">
        <f>IFERROR(J46-'PyG PROYECTADOS'!K21,0)</f>
        <v>0</v>
      </c>
      <c r="K61" s="598">
        <f>IFERROR(K46-'PyG PROYECTADOS'!L21,0)</f>
        <v>0</v>
      </c>
      <c r="L61" s="598">
        <f>IFERROR(L46-'PyG PROYECTADOS'!M21,0)</f>
        <v>0</v>
      </c>
      <c r="M61" s="598">
        <f>IFERROR(M46-'PyG PROYECTADOS'!N21,0)</f>
        <v>0</v>
      </c>
      <c r="N61" s="598">
        <f>IFERROR(N46-'PyG PROYECTADOS'!O21,0)</f>
        <v>0</v>
      </c>
      <c r="O61" s="598">
        <f>IFERROR(O46-'PyG PROYECTADOS'!P21,0)</f>
        <v>0</v>
      </c>
      <c r="P61" s="598">
        <f>IFERROR(P46-'PyG PROYECTADOS'!Q21,0)</f>
        <v>0</v>
      </c>
      <c r="Q61" s="598">
        <f>IFERROR(Q46-'PyG PROYECTADOS'!R21,0)</f>
        <v>0</v>
      </c>
      <c r="R61" s="598">
        <f>IFERROR(R46-'PyG PROYECTADOS'!S21,0)</f>
        <v>0</v>
      </c>
      <c r="S61" s="598">
        <f>IFERROR(S46-'PyG PROYECTADOS'!T21,0)</f>
        <v>0</v>
      </c>
      <c r="T61" s="598">
        <f>IFERROR(T46-'PyG PROYECTADOS'!U21,0)</f>
        <v>0</v>
      </c>
      <c r="U61" s="598">
        <f>IFERROR(U46-'PyG PROYECTADOS'!V21,0)</f>
        <v>0</v>
      </c>
      <c r="V61" s="598">
        <f>IFERROR(V46-'PyG PROYECTADOS'!W21,0)</f>
        <v>0</v>
      </c>
      <c r="W61" s="598">
        <f>IFERROR(W46-'PyG PROYECTADOS'!X21,0)</f>
        <v>0</v>
      </c>
      <c r="X61" s="598">
        <f>IFERROR(X46-'PyG PROYECTADOS'!Y21,0)</f>
        <v>0</v>
      </c>
      <c r="Y61" s="598">
        <f>IFERROR(Y46-'PyG PROYECTADOS'!Z21,0)</f>
        <v>0</v>
      </c>
      <c r="Z61" s="598">
        <f>IFERROR(Z46-'PyG PROYECTADOS'!AA21,0)</f>
        <v>0</v>
      </c>
      <c r="AA61" s="598">
        <f>IFERROR(AA46-'PyG PROYECTADOS'!AB21,0)</f>
        <v>0</v>
      </c>
      <c r="AB61" s="598">
        <f>IFERROR(AB46-'PyG PROYECTADOS'!AC21,0)</f>
        <v>0</v>
      </c>
      <c r="AC61" s="598">
        <f>IFERROR(AC46-'PyG PROYECTADOS'!AD21,0)</f>
        <v>0</v>
      </c>
      <c r="AD61" s="598">
        <f>IFERROR(AD46-'PyG PROYECTADOS'!AE21,0)</f>
        <v>0</v>
      </c>
      <c r="AE61" s="598">
        <f>IFERROR(AE46-'PyG PROYECTADOS'!AF21,0)</f>
        <v>0</v>
      </c>
      <c r="AF61" s="598">
        <f>IFERROR(AF46-'PyG PROYECTADOS'!AG21,0)</f>
        <v>0</v>
      </c>
      <c r="AG61" s="598">
        <f>IFERROR(AG46-'PyG PROYECTADOS'!AH21,0)</f>
        <v>0</v>
      </c>
      <c r="AH61" s="598">
        <f>IFERROR(AH46-'PyG PROYECTADOS'!AI21,0)</f>
        <v>0</v>
      </c>
      <c r="AI61" s="598">
        <f>IFERROR(AI46-'PyG PROYECTADOS'!AJ21,0)</f>
        <v>0</v>
      </c>
      <c r="AJ61" s="598">
        <f>IFERROR(AJ46-'PyG PROYECTADOS'!AK21,0)</f>
        <v>0</v>
      </c>
      <c r="AK61" s="598">
        <f>IFERROR(AK46-'PyG PROYECTADOS'!AL21,0)</f>
        <v>0</v>
      </c>
      <c r="AL61" s="598">
        <f>AL46-'PyG PROYECTADOS'!AM21</f>
        <v>0</v>
      </c>
      <c r="AM61" s="598">
        <f>AM46-'PyG PROYECTADOS'!AN21</f>
        <v>0</v>
      </c>
      <c r="AN61" s="598">
        <f>AN46-'PyG PROYECTADOS'!AO21</f>
        <v>0</v>
      </c>
      <c r="AO61" s="598">
        <f>AO46-'PyG PROYECTADOS'!AP21</f>
        <v>0</v>
      </c>
      <c r="AP61" s="598">
        <f>AP46-'PyG PROYECTADOS'!AQ21</f>
        <v>0</v>
      </c>
      <c r="AQ61" s="598">
        <f>AQ46-'PyG PROYECTADOS'!AR21</f>
        <v>0</v>
      </c>
      <c r="AR61" s="598">
        <f>AR46-'PyG PROYECTADOS'!AS21</f>
        <v>0</v>
      </c>
      <c r="AS61" s="598">
        <f>AS46-'PyG PROYECTADOS'!AT21</f>
        <v>0</v>
      </c>
      <c r="AT61" s="598">
        <f>AT46-'PyG PROYECTADOS'!AU21</f>
        <v>0</v>
      </c>
      <c r="AU61" s="598">
        <f>AU46-'PyG PROYECTADOS'!AV21</f>
        <v>0</v>
      </c>
      <c r="AV61" s="598">
        <f>AV46-'PyG PROYECTADOS'!AW21</f>
        <v>0</v>
      </c>
      <c r="AW61" s="598">
        <f>AW46-'PyG PROYECTADOS'!AX21</f>
        <v>0</v>
      </c>
      <c r="AX61" s="598">
        <f>AX46-'PyG PROYECTADOS'!AY21</f>
        <v>0</v>
      </c>
      <c r="AY61" s="598">
        <f>AY46-'PyG PROYECTADOS'!AZ21</f>
        <v>0</v>
      </c>
      <c r="AZ61" s="598">
        <f>AZ46-'PyG PROYECTADOS'!BA21</f>
        <v>0</v>
      </c>
      <c r="BA61" s="598">
        <f>BA46-'PyG PROYECTADOS'!BB21</f>
        <v>0</v>
      </c>
      <c r="BB61" s="598">
        <f>BB46-'PyG PROYECTADOS'!BC21</f>
        <v>0</v>
      </c>
      <c r="BC61" s="598">
        <f>BC46-'PyG PROYECTADOS'!BD21</f>
        <v>0</v>
      </c>
      <c r="BD61" s="598">
        <f>BD46-'PyG PROYECTADOS'!BE21</f>
        <v>0</v>
      </c>
      <c r="BE61" s="598">
        <f>BE46-'PyG PROYECTADOS'!BF21</f>
        <v>0</v>
      </c>
      <c r="BF61" s="598">
        <f>BF46-'PyG PROYECTADOS'!BG21</f>
        <v>0</v>
      </c>
      <c r="BG61" s="598">
        <f>BG46-'PyG PROYECTADOS'!BH21</f>
        <v>0</v>
      </c>
      <c r="BH61" s="598">
        <f>BH46-'PyG PROYECTADOS'!BI21</f>
        <v>0</v>
      </c>
      <c r="BI61" s="598">
        <f>BI46-'PyG PROYECTADOS'!BJ21</f>
        <v>0</v>
      </c>
      <c r="BJ61" s="598">
        <f>BJ46-'PyG PROYECTADOS'!BK21</f>
        <v>0</v>
      </c>
    </row>
    <row r="62" spans="1:63" s="599" customFormat="1" x14ac:dyDescent="0.25">
      <c r="A62" s="597"/>
      <c r="B62" s="597" t="s">
        <v>310</v>
      </c>
      <c r="C62" s="598">
        <f>'PyG PROYECTADOS'!D14</f>
        <v>0</v>
      </c>
      <c r="D62" s="598">
        <f>'PyG PROYECTADOS'!E14</f>
        <v>0</v>
      </c>
      <c r="E62" s="598">
        <f>'PyG PROYECTADOS'!F14</f>
        <v>0</v>
      </c>
      <c r="F62" s="598">
        <f>'PyG PROYECTADOS'!G14</f>
        <v>0</v>
      </c>
      <c r="G62" s="598">
        <f>'PyG PROYECTADOS'!H14</f>
        <v>0</v>
      </c>
      <c r="H62" s="598">
        <f>'PyG PROYECTADOS'!I14</f>
        <v>0</v>
      </c>
      <c r="I62" s="598">
        <f>'PyG PROYECTADOS'!J14</f>
        <v>0</v>
      </c>
      <c r="J62" s="598">
        <f>'PyG PROYECTADOS'!K14</f>
        <v>0</v>
      </c>
      <c r="K62" s="598">
        <f>'PyG PROYECTADOS'!L14</f>
        <v>0</v>
      </c>
      <c r="L62" s="598">
        <f>'PyG PROYECTADOS'!M14</f>
        <v>0</v>
      </c>
      <c r="M62" s="598">
        <f>'PyG PROYECTADOS'!N14</f>
        <v>0</v>
      </c>
      <c r="N62" s="598">
        <f>'PyG PROYECTADOS'!O14</f>
        <v>0</v>
      </c>
      <c r="O62" s="598">
        <f>'PyG PROYECTADOS'!P14</f>
        <v>0</v>
      </c>
      <c r="P62" s="598">
        <f>'PyG PROYECTADOS'!Q14</f>
        <v>0</v>
      </c>
      <c r="Q62" s="598">
        <f>'PyG PROYECTADOS'!R14</f>
        <v>0</v>
      </c>
      <c r="R62" s="598">
        <f>'PyG PROYECTADOS'!S14</f>
        <v>0</v>
      </c>
      <c r="S62" s="598">
        <f>'PyG PROYECTADOS'!T14</f>
        <v>0</v>
      </c>
      <c r="T62" s="598">
        <f>'PyG PROYECTADOS'!U14</f>
        <v>0</v>
      </c>
      <c r="U62" s="598">
        <f>'PyG PROYECTADOS'!V14</f>
        <v>0</v>
      </c>
      <c r="V62" s="598">
        <f>'PyG PROYECTADOS'!W14</f>
        <v>0</v>
      </c>
      <c r="W62" s="598">
        <f>'PyG PROYECTADOS'!X14</f>
        <v>0</v>
      </c>
      <c r="X62" s="598">
        <f>'PyG PROYECTADOS'!Y14</f>
        <v>0</v>
      </c>
      <c r="Y62" s="598">
        <f>'PyG PROYECTADOS'!Z14</f>
        <v>0</v>
      </c>
      <c r="Z62" s="598">
        <f>'PyG PROYECTADOS'!AA14</f>
        <v>0</v>
      </c>
      <c r="AA62" s="598">
        <f>'PyG PROYECTADOS'!AB14</f>
        <v>0</v>
      </c>
      <c r="AB62" s="598">
        <f>'PyG PROYECTADOS'!AC14</f>
        <v>0</v>
      </c>
      <c r="AC62" s="598">
        <f>'PyG PROYECTADOS'!AD14</f>
        <v>0</v>
      </c>
      <c r="AD62" s="598">
        <f>'PyG PROYECTADOS'!AE14</f>
        <v>0</v>
      </c>
      <c r="AE62" s="598">
        <f>'PyG PROYECTADOS'!AF14</f>
        <v>0</v>
      </c>
      <c r="AF62" s="598">
        <f>'PyG PROYECTADOS'!AG14</f>
        <v>0</v>
      </c>
      <c r="AG62" s="598">
        <f>'PyG PROYECTADOS'!AH14</f>
        <v>0</v>
      </c>
      <c r="AH62" s="598">
        <f>'PyG PROYECTADOS'!AI14</f>
        <v>0</v>
      </c>
      <c r="AI62" s="598">
        <f>'PyG PROYECTADOS'!AJ14</f>
        <v>0</v>
      </c>
      <c r="AJ62" s="598">
        <f>'PyG PROYECTADOS'!AK14</f>
        <v>0</v>
      </c>
      <c r="AK62" s="598">
        <f>'PyG PROYECTADOS'!AL14</f>
        <v>0</v>
      </c>
      <c r="AL62" s="598">
        <f>'PyG PROYECTADOS'!AM14</f>
        <v>0</v>
      </c>
      <c r="AM62" s="598">
        <f>'PyG PROYECTADOS'!AN14</f>
        <v>0</v>
      </c>
      <c r="AN62" s="598">
        <f>'PyG PROYECTADOS'!AO14</f>
        <v>0</v>
      </c>
      <c r="AO62" s="598">
        <f>'PyG PROYECTADOS'!AP14</f>
        <v>0</v>
      </c>
      <c r="AP62" s="598">
        <f>'PyG PROYECTADOS'!AQ14</f>
        <v>0</v>
      </c>
      <c r="AQ62" s="598">
        <f>'PyG PROYECTADOS'!AR14</f>
        <v>0</v>
      </c>
      <c r="AR62" s="598">
        <f>'PyG PROYECTADOS'!AS14</f>
        <v>0</v>
      </c>
      <c r="AS62" s="598">
        <f>'PyG PROYECTADOS'!AT14</f>
        <v>0</v>
      </c>
      <c r="AT62" s="598">
        <f>'PyG PROYECTADOS'!AU14</f>
        <v>0</v>
      </c>
      <c r="AU62" s="598">
        <f>'PyG PROYECTADOS'!AV14</f>
        <v>0</v>
      </c>
      <c r="AV62" s="598">
        <f>'PyG PROYECTADOS'!AW14</f>
        <v>0</v>
      </c>
      <c r="AW62" s="598">
        <f>'PyG PROYECTADOS'!AX14</f>
        <v>0</v>
      </c>
      <c r="AX62" s="598">
        <f>'PyG PROYECTADOS'!AY14</f>
        <v>0</v>
      </c>
      <c r="AY62" s="598">
        <f>'PyG PROYECTADOS'!AZ14</f>
        <v>0</v>
      </c>
      <c r="AZ62" s="598">
        <f>'PyG PROYECTADOS'!BA14</f>
        <v>0</v>
      </c>
      <c r="BA62" s="598">
        <f>'PyG PROYECTADOS'!BB14</f>
        <v>0</v>
      </c>
      <c r="BB62" s="598">
        <f>'PyG PROYECTADOS'!BC14</f>
        <v>0</v>
      </c>
      <c r="BC62" s="598">
        <f>'PyG PROYECTADOS'!BD14</f>
        <v>0</v>
      </c>
      <c r="BD62" s="598">
        <f>'PyG PROYECTADOS'!BE14</f>
        <v>0</v>
      </c>
      <c r="BE62" s="598">
        <f>'PyG PROYECTADOS'!BF14</f>
        <v>0</v>
      </c>
      <c r="BF62" s="598">
        <f>'PyG PROYECTADOS'!BG14</f>
        <v>0</v>
      </c>
      <c r="BG62" s="598">
        <f>'PyG PROYECTADOS'!BH14</f>
        <v>0</v>
      </c>
      <c r="BH62" s="598">
        <f>'PyG PROYECTADOS'!BI14</f>
        <v>0</v>
      </c>
      <c r="BI62" s="598">
        <f>'PyG PROYECTADOS'!BJ14</f>
        <v>0</v>
      </c>
      <c r="BJ62" s="598">
        <f>'PyG PROYECTADOS'!BK14</f>
        <v>0</v>
      </c>
    </row>
    <row r="63" spans="1:63" x14ac:dyDescent="0.25"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</row>
    <row r="64" spans="1:63" x14ac:dyDescent="0.25"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69"/>
    </row>
    <row r="65" spans="1:62" x14ac:dyDescent="0.25"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</row>
    <row r="66" spans="1:62" x14ac:dyDescent="0.25">
      <c r="A66" s="73"/>
      <c r="B66" s="73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</row>
    <row r="67" spans="1:62" x14ac:dyDescent="0.25"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</row>
    <row r="68" spans="1:62" x14ac:dyDescent="0.25"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</row>
    <row r="69" spans="1:62" x14ac:dyDescent="0.25"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B69" s="369"/>
      <c r="BC69" s="369"/>
      <c r="BD69" s="369"/>
      <c r="BE69" s="369"/>
      <c r="BF69" s="369"/>
      <c r="BG69" s="369"/>
      <c r="BH69" s="369"/>
      <c r="BI69" s="369"/>
      <c r="BJ69" s="369"/>
    </row>
    <row r="70" spans="1:62" x14ac:dyDescent="0.25"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</row>
    <row r="71" spans="1:62" x14ac:dyDescent="0.25"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</row>
    <row r="72" spans="1:62" x14ac:dyDescent="0.25"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69"/>
    </row>
    <row r="73" spans="1:62" x14ac:dyDescent="0.25"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</row>
    <row r="74" spans="1:62" x14ac:dyDescent="0.25"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369"/>
      <c r="AO74" s="369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  <c r="AZ74" s="369"/>
      <c r="BA74" s="369"/>
      <c r="BB74" s="369"/>
      <c r="BC74" s="369"/>
      <c r="BD74" s="369"/>
      <c r="BE74" s="369"/>
      <c r="BF74" s="369"/>
      <c r="BG74" s="369"/>
      <c r="BH74" s="369"/>
      <c r="BI74" s="369"/>
      <c r="BJ74" s="369"/>
    </row>
    <row r="75" spans="1:62" x14ac:dyDescent="0.25"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</row>
    <row r="76" spans="1:62" x14ac:dyDescent="0.25"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  <c r="AZ76" s="369"/>
      <c r="BA76" s="369"/>
      <c r="BB76" s="369"/>
      <c r="BC76" s="369"/>
      <c r="BD76" s="369"/>
      <c r="BE76" s="369"/>
      <c r="BF76" s="369"/>
      <c r="BG76" s="369"/>
      <c r="BH76" s="369"/>
      <c r="BI76" s="369"/>
      <c r="BJ76" s="369"/>
    </row>
    <row r="77" spans="1:62" x14ac:dyDescent="0.25"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</row>
    <row r="78" spans="1:62" x14ac:dyDescent="0.25"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  <c r="AZ78" s="369"/>
      <c r="BA78" s="369"/>
      <c r="BB78" s="369"/>
      <c r="BC78" s="369"/>
      <c r="BD78" s="369"/>
      <c r="BE78" s="369"/>
      <c r="BF78" s="369"/>
      <c r="BG78" s="369"/>
      <c r="BH78" s="369"/>
      <c r="BI78" s="369"/>
      <c r="BJ78" s="369"/>
    </row>
    <row r="79" spans="1:62" x14ac:dyDescent="0.25"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</row>
    <row r="80" spans="1:62" x14ac:dyDescent="0.25"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69"/>
      <c r="BD80" s="369"/>
      <c r="BE80" s="369"/>
      <c r="BF80" s="369"/>
      <c r="BG80" s="369"/>
      <c r="BH80" s="369"/>
      <c r="BI80" s="369"/>
      <c r="BJ80" s="369"/>
    </row>
    <row r="81" spans="3:62" x14ac:dyDescent="0.25"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</row>
    <row r="82" spans="3:62" x14ac:dyDescent="0.25"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B82" s="369"/>
      <c r="BC82" s="369"/>
      <c r="BD82" s="369"/>
      <c r="BE82" s="369"/>
      <c r="BF82" s="369"/>
      <c r="BG82" s="369"/>
      <c r="BH82" s="369"/>
      <c r="BI82" s="369"/>
      <c r="BJ82" s="369"/>
    </row>
    <row r="83" spans="3:62" x14ac:dyDescent="0.25"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369"/>
      <c r="BC83" s="369"/>
      <c r="BD83" s="369"/>
      <c r="BE83" s="369"/>
      <c r="BF83" s="369"/>
      <c r="BG83" s="369"/>
      <c r="BH83" s="369"/>
      <c r="BI83" s="369"/>
      <c r="BJ83" s="369"/>
    </row>
    <row r="84" spans="3:62" x14ac:dyDescent="0.25"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B84" s="369"/>
      <c r="BC84" s="369"/>
      <c r="BD84" s="369"/>
      <c r="BE84" s="369"/>
      <c r="BF84" s="369"/>
      <c r="BG84" s="369"/>
      <c r="BH84" s="369"/>
      <c r="BI84" s="369"/>
      <c r="BJ84" s="369"/>
    </row>
    <row r="85" spans="3:62" x14ac:dyDescent="0.25"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69"/>
    </row>
    <row r="86" spans="3:62" x14ac:dyDescent="0.25"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369"/>
      <c r="BH86" s="369"/>
      <c r="BI86" s="369"/>
      <c r="BJ86" s="369"/>
    </row>
    <row r="87" spans="3:62" x14ac:dyDescent="0.25">
      <c r="C87" s="369"/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</row>
    <row r="88" spans="3:62" x14ac:dyDescent="0.25"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369"/>
      <c r="BD88" s="369"/>
      <c r="BE88" s="369"/>
      <c r="BF88" s="369"/>
      <c r="BG88" s="369"/>
      <c r="BH88" s="369"/>
      <c r="BI88" s="369"/>
      <c r="BJ88" s="369"/>
    </row>
    <row r="89" spans="3:62" x14ac:dyDescent="0.25">
      <c r="C89" s="369"/>
      <c r="D89" s="369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</row>
    <row r="90" spans="3:62" x14ac:dyDescent="0.25"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69"/>
      <c r="BA90" s="369"/>
      <c r="BB90" s="369"/>
      <c r="BC90" s="369"/>
      <c r="BD90" s="369"/>
      <c r="BE90" s="369"/>
      <c r="BF90" s="369"/>
      <c r="BG90" s="369"/>
      <c r="BH90" s="369"/>
      <c r="BI90" s="369"/>
      <c r="BJ90" s="369"/>
    </row>
    <row r="91" spans="3:62" x14ac:dyDescent="0.25"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</row>
    <row r="92" spans="3:62" x14ac:dyDescent="0.25"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369"/>
      <c r="BD92" s="369"/>
      <c r="BE92" s="369"/>
      <c r="BF92" s="369"/>
      <c r="BG92" s="369"/>
      <c r="BH92" s="369"/>
      <c r="BI92" s="369"/>
      <c r="BJ92" s="369"/>
    </row>
    <row r="93" spans="3:62" x14ac:dyDescent="0.25"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</row>
    <row r="94" spans="3:62" x14ac:dyDescent="0.25">
      <c r="C94" s="369"/>
      <c r="D94" s="369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369"/>
      <c r="BB94" s="369"/>
      <c r="BC94" s="369"/>
      <c r="BD94" s="369"/>
      <c r="BE94" s="369"/>
      <c r="BF94" s="369"/>
      <c r="BG94" s="369"/>
      <c r="BH94" s="369"/>
      <c r="BI94" s="369"/>
      <c r="BJ94" s="369"/>
    </row>
    <row r="95" spans="3:62" x14ac:dyDescent="0.25">
      <c r="C95" s="369"/>
      <c r="D95" s="369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</row>
    <row r="96" spans="3:62" x14ac:dyDescent="0.25">
      <c r="C96" s="369"/>
      <c r="D96" s="369"/>
      <c r="E96" s="369"/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69"/>
      <c r="AN96" s="369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  <c r="AZ96" s="369"/>
      <c r="BA96" s="369"/>
      <c r="BB96" s="369"/>
      <c r="BC96" s="369"/>
      <c r="BD96" s="369"/>
      <c r="BE96" s="369"/>
      <c r="BF96" s="369"/>
      <c r="BG96" s="369"/>
      <c r="BH96" s="369"/>
      <c r="BI96" s="369"/>
      <c r="BJ96" s="369"/>
    </row>
    <row r="97" spans="3:62" x14ac:dyDescent="0.25"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  <c r="AN97" s="369"/>
      <c r="AO97" s="369"/>
      <c r="AP97" s="369"/>
      <c r="AQ97" s="369"/>
      <c r="AR97" s="369"/>
      <c r="AS97" s="369"/>
      <c r="AT97" s="369"/>
      <c r="AU97" s="369"/>
      <c r="AV97" s="369"/>
      <c r="AW97" s="369"/>
      <c r="AX97" s="369"/>
      <c r="AY97" s="369"/>
      <c r="AZ97" s="369"/>
      <c r="BA97" s="369"/>
      <c r="BB97" s="369"/>
      <c r="BC97" s="369"/>
      <c r="BD97" s="369"/>
      <c r="BE97" s="369"/>
      <c r="BF97" s="369"/>
      <c r="BG97" s="369"/>
      <c r="BH97" s="369"/>
      <c r="BI97" s="369"/>
      <c r="BJ97" s="369"/>
    </row>
    <row r="98" spans="3:62" x14ac:dyDescent="0.25"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  <c r="AN98" s="369"/>
      <c r="AO98" s="369"/>
      <c r="AP98" s="369"/>
      <c r="AQ98" s="369"/>
      <c r="AR98" s="369"/>
      <c r="AS98" s="369"/>
      <c r="AT98" s="369"/>
      <c r="AU98" s="369"/>
      <c r="AV98" s="369"/>
      <c r="AW98" s="369"/>
      <c r="AX98" s="369"/>
      <c r="AY98" s="369"/>
      <c r="AZ98" s="369"/>
      <c r="BA98" s="369"/>
      <c r="BB98" s="369"/>
      <c r="BC98" s="369"/>
      <c r="BD98" s="369"/>
      <c r="BE98" s="369"/>
      <c r="BF98" s="369"/>
      <c r="BG98" s="369"/>
      <c r="BH98" s="369"/>
      <c r="BI98" s="369"/>
      <c r="BJ98" s="369"/>
    </row>
    <row r="99" spans="3:62" x14ac:dyDescent="0.25"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</row>
    <row r="100" spans="3:62" x14ac:dyDescent="0.25"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69"/>
      <c r="AO100" s="369"/>
      <c r="AP100" s="369"/>
      <c r="AQ100" s="369"/>
      <c r="AR100" s="369"/>
      <c r="AS100" s="369"/>
      <c r="AT100" s="369"/>
      <c r="AU100" s="369"/>
      <c r="AV100" s="369"/>
      <c r="AW100" s="369"/>
      <c r="AX100" s="369"/>
      <c r="AY100" s="369"/>
      <c r="AZ100" s="369"/>
      <c r="BA100" s="369"/>
      <c r="BB100" s="369"/>
      <c r="BC100" s="369"/>
      <c r="BD100" s="369"/>
      <c r="BE100" s="369"/>
      <c r="BF100" s="369"/>
      <c r="BG100" s="369"/>
      <c r="BH100" s="369"/>
      <c r="BI100" s="369"/>
      <c r="BJ100" s="369"/>
    </row>
    <row r="101" spans="3:62" x14ac:dyDescent="0.25"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</row>
    <row r="102" spans="3:62" x14ac:dyDescent="0.25"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  <c r="AZ102" s="369"/>
      <c r="BA102" s="369"/>
      <c r="BB102" s="369"/>
      <c r="BC102" s="369"/>
      <c r="BD102" s="369"/>
      <c r="BE102" s="369"/>
      <c r="BF102" s="369"/>
      <c r="BG102" s="369"/>
      <c r="BH102" s="369"/>
      <c r="BI102" s="369"/>
      <c r="BJ102" s="369"/>
    </row>
    <row r="103" spans="3:62" x14ac:dyDescent="0.25"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</row>
    <row r="104" spans="3:62" x14ac:dyDescent="0.25"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  <c r="BJ104" s="369"/>
    </row>
    <row r="105" spans="3:62" x14ac:dyDescent="0.25"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369"/>
      <c r="BC105" s="369"/>
      <c r="BD105" s="369"/>
      <c r="BE105" s="369"/>
      <c r="BF105" s="369"/>
      <c r="BG105" s="369"/>
      <c r="BH105" s="369"/>
      <c r="BI105" s="369"/>
      <c r="BJ105" s="369"/>
    </row>
    <row r="106" spans="3:62" x14ac:dyDescent="0.25">
      <c r="C106" s="369"/>
      <c r="D106" s="369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69"/>
      <c r="AQ106" s="369"/>
      <c r="AR106" s="369"/>
      <c r="AS106" s="369"/>
      <c r="AT106" s="369"/>
      <c r="AU106" s="369"/>
      <c r="AV106" s="369"/>
      <c r="AW106" s="369"/>
      <c r="AX106" s="369"/>
      <c r="AY106" s="369"/>
      <c r="AZ106" s="369"/>
      <c r="BA106" s="369"/>
      <c r="BB106" s="369"/>
      <c r="BC106" s="369"/>
      <c r="BD106" s="369"/>
      <c r="BE106" s="369"/>
      <c r="BF106" s="369"/>
      <c r="BG106" s="369"/>
      <c r="BH106" s="369"/>
      <c r="BI106" s="369"/>
      <c r="BJ106" s="369"/>
    </row>
    <row r="107" spans="3:62" x14ac:dyDescent="0.25">
      <c r="C107" s="369"/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</row>
    <row r="108" spans="3:62" x14ac:dyDescent="0.25"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369"/>
      <c r="BC108" s="369"/>
      <c r="BD108" s="369"/>
      <c r="BE108" s="369"/>
      <c r="BF108" s="369"/>
      <c r="BG108" s="369"/>
      <c r="BH108" s="369"/>
      <c r="BI108" s="369"/>
      <c r="BJ108" s="369"/>
    </row>
    <row r="109" spans="3:62" x14ac:dyDescent="0.25">
      <c r="C109" s="369"/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69"/>
      <c r="AR109" s="369"/>
      <c r="AS109" s="369"/>
      <c r="AT109" s="369"/>
      <c r="AU109" s="369"/>
      <c r="AV109" s="369"/>
      <c r="AW109" s="369"/>
      <c r="AX109" s="369"/>
      <c r="AY109" s="369"/>
      <c r="AZ109" s="369"/>
      <c r="BA109" s="369"/>
      <c r="BB109" s="369"/>
      <c r="BC109" s="369"/>
      <c r="BD109" s="369"/>
      <c r="BE109" s="369"/>
      <c r="BF109" s="369"/>
      <c r="BG109" s="369"/>
      <c r="BH109" s="369"/>
      <c r="BI109" s="369"/>
      <c r="BJ109" s="369"/>
    </row>
    <row r="110" spans="3:62" x14ac:dyDescent="0.25"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I110" s="369"/>
      <c r="AJ110" s="369"/>
      <c r="AK110" s="369"/>
      <c r="AL110" s="369"/>
      <c r="AM110" s="369"/>
      <c r="AN110" s="369"/>
      <c r="AO110" s="369"/>
      <c r="AP110" s="369"/>
      <c r="AQ110" s="369"/>
      <c r="AR110" s="369"/>
      <c r="AS110" s="369"/>
      <c r="AT110" s="369"/>
      <c r="AU110" s="369"/>
      <c r="AV110" s="369"/>
      <c r="AW110" s="369"/>
      <c r="AX110" s="369"/>
      <c r="AY110" s="369"/>
      <c r="AZ110" s="369"/>
      <c r="BA110" s="369"/>
      <c r="BB110" s="369"/>
      <c r="BC110" s="369"/>
      <c r="BD110" s="369"/>
      <c r="BE110" s="369"/>
      <c r="BF110" s="369"/>
      <c r="BG110" s="369"/>
      <c r="BH110" s="369"/>
      <c r="BI110" s="369"/>
      <c r="BJ110" s="369"/>
    </row>
    <row r="111" spans="3:62" x14ac:dyDescent="0.25"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</row>
    <row r="112" spans="3:62" x14ac:dyDescent="0.25"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</row>
    <row r="113" spans="3:62" x14ac:dyDescent="0.25"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</row>
    <row r="114" spans="3:62" x14ac:dyDescent="0.25"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69"/>
      <c r="AR114" s="369"/>
      <c r="AS114" s="369"/>
      <c r="AT114" s="369"/>
      <c r="AU114" s="369"/>
      <c r="AV114" s="369"/>
      <c r="AW114" s="369"/>
      <c r="AX114" s="369"/>
      <c r="AY114" s="369"/>
      <c r="AZ114" s="369"/>
      <c r="BA114" s="369"/>
      <c r="BB114" s="369"/>
      <c r="BC114" s="369"/>
      <c r="BD114" s="369"/>
      <c r="BE114" s="369"/>
      <c r="BF114" s="369"/>
      <c r="BG114" s="369"/>
      <c r="BH114" s="369"/>
      <c r="BI114" s="369"/>
      <c r="BJ114" s="369"/>
    </row>
    <row r="115" spans="3:62" x14ac:dyDescent="0.25"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</row>
    <row r="116" spans="3:62" x14ac:dyDescent="0.25"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  <c r="AK116" s="369"/>
      <c r="AL116" s="369"/>
      <c r="AM116" s="369"/>
      <c r="AN116" s="369"/>
      <c r="AO116" s="369"/>
      <c r="AP116" s="369"/>
      <c r="AQ116" s="369"/>
      <c r="AR116" s="369"/>
      <c r="AS116" s="369"/>
      <c r="AT116" s="369"/>
      <c r="AU116" s="369"/>
      <c r="AV116" s="369"/>
      <c r="AW116" s="369"/>
      <c r="AX116" s="369"/>
      <c r="AY116" s="369"/>
      <c r="AZ116" s="369"/>
      <c r="BA116" s="369"/>
      <c r="BB116" s="369"/>
      <c r="BC116" s="369"/>
      <c r="BD116" s="369"/>
      <c r="BE116" s="369"/>
      <c r="BF116" s="369"/>
      <c r="BG116" s="369"/>
      <c r="BH116" s="369"/>
      <c r="BI116" s="369"/>
      <c r="BJ116" s="369"/>
    </row>
    <row r="117" spans="3:62" x14ac:dyDescent="0.25">
      <c r="C117" s="369"/>
      <c r="D117" s="369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</row>
    <row r="118" spans="3:62" x14ac:dyDescent="0.25">
      <c r="C118" s="369"/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  <c r="AK118" s="369"/>
      <c r="AL118" s="369"/>
      <c r="AM118" s="369"/>
      <c r="AN118" s="369"/>
      <c r="AO118" s="369"/>
      <c r="AP118" s="369"/>
      <c r="AQ118" s="369"/>
      <c r="AR118" s="369"/>
      <c r="AS118" s="369"/>
      <c r="AT118" s="369"/>
      <c r="AU118" s="369"/>
      <c r="AV118" s="369"/>
      <c r="AW118" s="369"/>
      <c r="AX118" s="369"/>
      <c r="AY118" s="369"/>
      <c r="AZ118" s="369"/>
      <c r="BA118" s="369"/>
      <c r="BB118" s="369"/>
      <c r="BC118" s="369"/>
      <c r="BD118" s="369"/>
      <c r="BE118" s="369"/>
      <c r="BF118" s="369"/>
      <c r="BG118" s="369"/>
      <c r="BH118" s="369"/>
      <c r="BI118" s="369"/>
      <c r="BJ118" s="369"/>
    </row>
    <row r="119" spans="3:62" x14ac:dyDescent="0.25">
      <c r="C119" s="369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</row>
    <row r="120" spans="3:62" x14ac:dyDescent="0.25">
      <c r="C120" s="369"/>
      <c r="D120" s="369"/>
      <c r="E120" s="369"/>
      <c r="F120" s="369"/>
      <c r="G120" s="369"/>
      <c r="H120" s="369"/>
      <c r="I120" s="36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I120" s="369"/>
      <c r="AJ120" s="369"/>
      <c r="AK120" s="369"/>
      <c r="AL120" s="369"/>
      <c r="AM120" s="369"/>
      <c r="AN120" s="369"/>
      <c r="AO120" s="369"/>
      <c r="AP120" s="369"/>
      <c r="AQ120" s="369"/>
      <c r="AR120" s="369"/>
      <c r="AS120" s="369"/>
      <c r="AT120" s="369"/>
      <c r="AU120" s="369"/>
      <c r="AV120" s="369"/>
      <c r="AW120" s="369"/>
      <c r="AX120" s="369"/>
      <c r="AY120" s="369"/>
      <c r="AZ120" s="369"/>
      <c r="BA120" s="369"/>
      <c r="BB120" s="369"/>
      <c r="BC120" s="369"/>
      <c r="BD120" s="369"/>
      <c r="BE120" s="369"/>
      <c r="BF120" s="369"/>
      <c r="BG120" s="369"/>
      <c r="BH120" s="369"/>
      <c r="BI120" s="369"/>
      <c r="BJ120" s="369"/>
    </row>
    <row r="121" spans="3:62" x14ac:dyDescent="0.25"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</row>
    <row r="122" spans="3:62" x14ac:dyDescent="0.25">
      <c r="C122" s="369"/>
      <c r="D122" s="369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69"/>
      <c r="AL122" s="369"/>
      <c r="AM122" s="369"/>
      <c r="AN122" s="369"/>
      <c r="AO122" s="369"/>
      <c r="AP122" s="369"/>
      <c r="AQ122" s="369"/>
      <c r="AR122" s="369"/>
      <c r="AS122" s="369"/>
      <c r="AT122" s="369"/>
      <c r="AU122" s="369"/>
      <c r="AV122" s="369"/>
      <c r="AW122" s="369"/>
      <c r="AX122" s="369"/>
      <c r="AY122" s="369"/>
      <c r="AZ122" s="369"/>
      <c r="BA122" s="369"/>
      <c r="BB122" s="369"/>
      <c r="BC122" s="369"/>
      <c r="BD122" s="369"/>
      <c r="BE122" s="369"/>
      <c r="BF122" s="369"/>
      <c r="BG122" s="369"/>
      <c r="BH122" s="369"/>
      <c r="BI122" s="369"/>
      <c r="BJ122" s="369"/>
    </row>
    <row r="123" spans="3:62" x14ac:dyDescent="0.25">
      <c r="C123" s="369"/>
      <c r="D123" s="369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</row>
    <row r="124" spans="3:62" x14ac:dyDescent="0.25">
      <c r="C124" s="369"/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I124" s="369"/>
      <c r="AJ124" s="369"/>
      <c r="AK124" s="369"/>
      <c r="AL124" s="369"/>
      <c r="AM124" s="369"/>
      <c r="AN124" s="369"/>
      <c r="AO124" s="369"/>
      <c r="AP124" s="369"/>
      <c r="AQ124" s="369"/>
      <c r="AR124" s="369"/>
      <c r="AS124" s="369"/>
      <c r="AT124" s="369"/>
      <c r="AU124" s="369"/>
      <c r="AV124" s="369"/>
      <c r="AW124" s="369"/>
      <c r="AX124" s="369"/>
      <c r="AY124" s="369"/>
      <c r="AZ124" s="369"/>
      <c r="BA124" s="369"/>
      <c r="BB124" s="369"/>
      <c r="BC124" s="369"/>
      <c r="BD124" s="369"/>
      <c r="BE124" s="369"/>
      <c r="BF124" s="369"/>
      <c r="BG124" s="369"/>
      <c r="BH124" s="369"/>
      <c r="BI124" s="369"/>
      <c r="BJ124" s="369"/>
    </row>
    <row r="125" spans="3:62" x14ac:dyDescent="0.25"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</row>
    <row r="126" spans="3:62" x14ac:dyDescent="0.25"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  <c r="S126" s="369"/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I126" s="369"/>
      <c r="AJ126" s="369"/>
      <c r="AK126" s="369"/>
      <c r="AL126" s="369"/>
      <c r="AM126" s="369"/>
      <c r="AN126" s="369"/>
      <c r="AO126" s="369"/>
      <c r="AP126" s="369"/>
      <c r="AQ126" s="369"/>
      <c r="AR126" s="369"/>
      <c r="AS126" s="369"/>
      <c r="AT126" s="369"/>
      <c r="AU126" s="369"/>
      <c r="AV126" s="369"/>
      <c r="AW126" s="369"/>
      <c r="AX126" s="369"/>
      <c r="AY126" s="369"/>
      <c r="AZ126" s="369"/>
      <c r="BA126" s="369"/>
      <c r="BB126" s="369"/>
      <c r="BC126" s="369"/>
      <c r="BD126" s="369"/>
      <c r="BE126" s="369"/>
      <c r="BF126" s="369"/>
      <c r="BG126" s="369"/>
      <c r="BH126" s="369"/>
      <c r="BI126" s="369"/>
      <c r="BJ126" s="369"/>
    </row>
    <row r="127" spans="3:62" x14ac:dyDescent="0.25">
      <c r="C127" s="369"/>
      <c r="D127" s="369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69"/>
      <c r="BC127" s="369"/>
      <c r="BD127" s="369"/>
      <c r="BE127" s="369"/>
      <c r="BF127" s="369"/>
      <c r="BG127" s="369"/>
      <c r="BH127" s="369"/>
      <c r="BI127" s="369"/>
      <c r="BJ127" s="369"/>
    </row>
    <row r="128" spans="3:62" x14ac:dyDescent="0.25">
      <c r="C128" s="369"/>
      <c r="D128" s="369"/>
      <c r="E128" s="369"/>
      <c r="F128" s="369"/>
      <c r="G128" s="369"/>
      <c r="H128" s="369"/>
      <c r="I128" s="369"/>
      <c r="J128" s="369"/>
      <c r="K128" s="369"/>
      <c r="L128" s="369"/>
      <c r="M128" s="369"/>
      <c r="N128" s="369"/>
      <c r="O128" s="369"/>
      <c r="P128" s="369"/>
      <c r="Q128" s="369"/>
      <c r="R128" s="369"/>
      <c r="S128" s="369"/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I128" s="369"/>
      <c r="AJ128" s="369"/>
      <c r="AK128" s="369"/>
      <c r="AL128" s="369"/>
      <c r="AM128" s="369"/>
      <c r="AN128" s="369"/>
      <c r="AO128" s="369"/>
      <c r="AP128" s="369"/>
      <c r="AQ128" s="369"/>
      <c r="AR128" s="369"/>
      <c r="AS128" s="369"/>
      <c r="AT128" s="369"/>
      <c r="AU128" s="369"/>
      <c r="AV128" s="369"/>
      <c r="AW128" s="369"/>
      <c r="AX128" s="369"/>
      <c r="AY128" s="369"/>
      <c r="AZ128" s="369"/>
      <c r="BA128" s="369"/>
      <c r="BB128" s="369"/>
      <c r="BC128" s="369"/>
      <c r="BD128" s="369"/>
      <c r="BE128" s="369"/>
      <c r="BF128" s="369"/>
      <c r="BG128" s="369"/>
      <c r="BH128" s="369"/>
      <c r="BI128" s="369"/>
      <c r="BJ128" s="369"/>
    </row>
    <row r="129" spans="3:62" x14ac:dyDescent="0.25">
      <c r="C129" s="369"/>
      <c r="D129" s="369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</row>
    <row r="130" spans="3:62" x14ac:dyDescent="0.25">
      <c r="C130" s="369"/>
      <c r="D130" s="369"/>
      <c r="E130" s="369"/>
      <c r="F130" s="369"/>
      <c r="G130" s="369"/>
      <c r="H130" s="369"/>
      <c r="I130" s="369"/>
      <c r="J130" s="369"/>
      <c r="K130" s="369"/>
      <c r="L130" s="369"/>
      <c r="M130" s="369"/>
      <c r="N130" s="369"/>
      <c r="O130" s="369"/>
      <c r="P130" s="369"/>
      <c r="Q130" s="369"/>
      <c r="R130" s="369"/>
      <c r="S130" s="369"/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I130" s="369"/>
      <c r="AJ130" s="369"/>
      <c r="AK130" s="369"/>
      <c r="AL130" s="369"/>
      <c r="AM130" s="369"/>
      <c r="AN130" s="369"/>
      <c r="AO130" s="369"/>
      <c r="AP130" s="369"/>
      <c r="AQ130" s="369"/>
      <c r="AR130" s="369"/>
      <c r="AS130" s="369"/>
      <c r="AT130" s="369"/>
      <c r="AU130" s="369"/>
      <c r="AV130" s="369"/>
      <c r="AW130" s="369"/>
      <c r="AX130" s="369"/>
      <c r="AY130" s="369"/>
      <c r="AZ130" s="369"/>
      <c r="BA130" s="369"/>
      <c r="BB130" s="369"/>
      <c r="BC130" s="369"/>
      <c r="BD130" s="369"/>
      <c r="BE130" s="369"/>
      <c r="BF130" s="369"/>
      <c r="BG130" s="369"/>
      <c r="BH130" s="369"/>
      <c r="BI130" s="369"/>
      <c r="BJ130" s="369"/>
    </row>
    <row r="131" spans="3:62" x14ac:dyDescent="0.25"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  <c r="AZ131" s="369"/>
      <c r="BA131" s="369"/>
      <c r="BB131" s="369"/>
      <c r="BC131" s="369"/>
      <c r="BD131" s="369"/>
      <c r="BE131" s="369"/>
      <c r="BF131" s="369"/>
      <c r="BG131" s="369"/>
      <c r="BH131" s="369"/>
      <c r="BI131" s="369"/>
      <c r="BJ131" s="369"/>
    </row>
    <row r="132" spans="3:62" x14ac:dyDescent="0.25">
      <c r="C132" s="369"/>
      <c r="D132" s="369"/>
      <c r="E132" s="369"/>
      <c r="F132" s="369"/>
      <c r="G132" s="369"/>
      <c r="H132" s="369"/>
      <c r="I132" s="36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I132" s="369"/>
      <c r="AJ132" s="369"/>
      <c r="AK132" s="369"/>
      <c r="AL132" s="369"/>
      <c r="AM132" s="369"/>
      <c r="AN132" s="369"/>
      <c r="AO132" s="369"/>
      <c r="AP132" s="369"/>
      <c r="AQ132" s="369"/>
      <c r="AR132" s="369"/>
      <c r="AS132" s="369"/>
      <c r="AT132" s="369"/>
      <c r="AU132" s="369"/>
      <c r="AV132" s="369"/>
      <c r="AW132" s="369"/>
      <c r="AX132" s="369"/>
      <c r="AY132" s="369"/>
      <c r="AZ132" s="369"/>
      <c r="BA132" s="369"/>
      <c r="BB132" s="369"/>
      <c r="BC132" s="369"/>
      <c r="BD132" s="369"/>
      <c r="BE132" s="369"/>
      <c r="BF132" s="369"/>
      <c r="BG132" s="369"/>
      <c r="BH132" s="369"/>
      <c r="BI132" s="369"/>
      <c r="BJ132" s="369"/>
    </row>
    <row r="133" spans="3:62" x14ac:dyDescent="0.25"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369"/>
      <c r="BJ133" s="369"/>
    </row>
    <row r="134" spans="3:62" x14ac:dyDescent="0.25">
      <c r="C134" s="369"/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I134" s="369"/>
      <c r="AJ134" s="369"/>
      <c r="AK134" s="369"/>
      <c r="AL134" s="369"/>
      <c r="AM134" s="369"/>
      <c r="AN134" s="369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69"/>
      <c r="AZ134" s="369"/>
      <c r="BA134" s="369"/>
      <c r="BB134" s="369"/>
      <c r="BC134" s="369"/>
      <c r="BD134" s="369"/>
      <c r="BE134" s="369"/>
      <c r="BF134" s="369"/>
      <c r="BG134" s="369"/>
      <c r="BH134" s="369"/>
      <c r="BI134" s="369"/>
      <c r="BJ134" s="369"/>
    </row>
    <row r="135" spans="3:62" x14ac:dyDescent="0.25"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  <c r="AZ135" s="369"/>
      <c r="BA135" s="369"/>
      <c r="BB135" s="369"/>
      <c r="BC135" s="369"/>
      <c r="BD135" s="369"/>
      <c r="BE135" s="369"/>
      <c r="BF135" s="369"/>
      <c r="BG135" s="369"/>
      <c r="BH135" s="369"/>
      <c r="BI135" s="369"/>
      <c r="BJ135" s="369"/>
    </row>
    <row r="136" spans="3:62" x14ac:dyDescent="0.25">
      <c r="C136" s="369"/>
      <c r="D136" s="369"/>
      <c r="E136" s="369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69"/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I136" s="369"/>
      <c r="AJ136" s="369"/>
      <c r="AK136" s="369"/>
      <c r="AL136" s="369"/>
      <c r="AM136" s="369"/>
      <c r="AN136" s="369"/>
      <c r="AO136" s="369"/>
      <c r="AP136" s="369"/>
      <c r="AQ136" s="369"/>
      <c r="AR136" s="369"/>
      <c r="AS136" s="369"/>
      <c r="AT136" s="369"/>
      <c r="AU136" s="369"/>
      <c r="AV136" s="369"/>
      <c r="AW136" s="369"/>
      <c r="AX136" s="369"/>
      <c r="AY136" s="369"/>
      <c r="AZ136" s="369"/>
      <c r="BA136" s="369"/>
      <c r="BB136" s="369"/>
      <c r="BC136" s="369"/>
      <c r="BD136" s="369"/>
      <c r="BE136" s="369"/>
      <c r="BF136" s="369"/>
      <c r="BG136" s="369"/>
      <c r="BH136" s="369"/>
      <c r="BI136" s="369"/>
      <c r="BJ136" s="369"/>
    </row>
    <row r="137" spans="3:62" x14ac:dyDescent="0.25">
      <c r="C137" s="369"/>
      <c r="D137" s="369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69"/>
      <c r="BE137" s="369"/>
      <c r="BF137" s="369"/>
      <c r="BG137" s="369"/>
      <c r="BH137" s="369"/>
      <c r="BI137" s="369"/>
      <c r="BJ137" s="369"/>
    </row>
    <row r="138" spans="3:62" x14ac:dyDescent="0.25">
      <c r="C138" s="369"/>
      <c r="D138" s="369"/>
      <c r="E138" s="369"/>
      <c r="F138" s="369"/>
      <c r="G138" s="369"/>
      <c r="H138" s="369"/>
      <c r="I138" s="369"/>
      <c r="J138" s="369"/>
      <c r="K138" s="369"/>
      <c r="L138" s="369"/>
      <c r="M138" s="369"/>
      <c r="N138" s="369"/>
      <c r="O138" s="369"/>
      <c r="P138" s="369"/>
      <c r="Q138" s="369"/>
      <c r="R138" s="369"/>
      <c r="S138" s="369"/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I138" s="369"/>
      <c r="AJ138" s="369"/>
      <c r="AK138" s="369"/>
      <c r="AL138" s="369"/>
      <c r="AM138" s="369"/>
      <c r="AN138" s="369"/>
      <c r="AO138" s="369"/>
      <c r="AP138" s="369"/>
      <c r="AQ138" s="369"/>
      <c r="AR138" s="369"/>
      <c r="AS138" s="369"/>
      <c r="AT138" s="369"/>
      <c r="AU138" s="369"/>
      <c r="AV138" s="369"/>
      <c r="AW138" s="369"/>
      <c r="AX138" s="369"/>
      <c r="AY138" s="369"/>
      <c r="AZ138" s="369"/>
      <c r="BA138" s="369"/>
      <c r="BB138" s="369"/>
      <c r="BC138" s="369"/>
      <c r="BD138" s="369"/>
      <c r="BE138" s="369"/>
      <c r="BF138" s="369"/>
      <c r="BG138" s="369"/>
      <c r="BH138" s="369"/>
      <c r="BI138" s="369"/>
      <c r="BJ138" s="369"/>
    </row>
    <row r="139" spans="3:62" x14ac:dyDescent="0.25"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9"/>
      <c r="BD139" s="369"/>
      <c r="BE139" s="369"/>
      <c r="BF139" s="369"/>
      <c r="BG139" s="369"/>
      <c r="BH139" s="369"/>
      <c r="BI139" s="369"/>
      <c r="BJ139" s="369"/>
    </row>
    <row r="140" spans="3:62" x14ac:dyDescent="0.25">
      <c r="C140" s="369"/>
      <c r="D140" s="369"/>
      <c r="E140" s="369"/>
      <c r="F140" s="369"/>
      <c r="G140" s="369"/>
      <c r="H140" s="369"/>
      <c r="I140" s="369"/>
      <c r="J140" s="369"/>
      <c r="K140" s="369"/>
      <c r="L140" s="369"/>
      <c r="M140" s="369"/>
      <c r="N140" s="369"/>
      <c r="O140" s="369"/>
      <c r="P140" s="369"/>
      <c r="Q140" s="369"/>
      <c r="R140" s="369"/>
      <c r="S140" s="369"/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I140" s="369"/>
      <c r="AJ140" s="369"/>
      <c r="AK140" s="369"/>
      <c r="AL140" s="369"/>
      <c r="AM140" s="369"/>
      <c r="AN140" s="369"/>
      <c r="AO140" s="369"/>
      <c r="AP140" s="369"/>
      <c r="AQ140" s="369"/>
      <c r="AR140" s="369"/>
      <c r="AS140" s="369"/>
      <c r="AT140" s="369"/>
      <c r="AU140" s="369"/>
      <c r="AV140" s="369"/>
      <c r="AW140" s="369"/>
      <c r="AX140" s="369"/>
      <c r="AY140" s="369"/>
      <c r="AZ140" s="369"/>
      <c r="BA140" s="369"/>
      <c r="BB140" s="369"/>
      <c r="BC140" s="369"/>
      <c r="BD140" s="369"/>
      <c r="BE140" s="369"/>
      <c r="BF140" s="369"/>
      <c r="BG140" s="369"/>
      <c r="BH140" s="369"/>
      <c r="BI140" s="369"/>
      <c r="BJ140" s="369"/>
    </row>
    <row r="141" spans="3:62" x14ac:dyDescent="0.25">
      <c r="C141" s="369"/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69"/>
      <c r="BF141" s="369"/>
      <c r="BG141" s="369"/>
      <c r="BH141" s="369"/>
      <c r="BI141" s="369"/>
      <c r="BJ141" s="369"/>
    </row>
    <row r="142" spans="3:62" x14ac:dyDescent="0.25">
      <c r="C142" s="369"/>
      <c r="D142" s="369"/>
      <c r="E142" s="369"/>
      <c r="F142" s="369"/>
      <c r="G142" s="369"/>
      <c r="H142" s="369"/>
      <c r="I142" s="369"/>
      <c r="J142" s="369"/>
      <c r="K142" s="369"/>
      <c r="L142" s="369"/>
      <c r="M142" s="369"/>
      <c r="N142" s="369"/>
      <c r="O142" s="369"/>
      <c r="P142" s="369"/>
      <c r="Q142" s="369"/>
      <c r="R142" s="369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69"/>
      <c r="AI142" s="369"/>
      <c r="AJ142" s="369"/>
      <c r="AK142" s="369"/>
      <c r="AL142" s="369"/>
      <c r="AM142" s="369"/>
      <c r="AN142" s="369"/>
      <c r="AO142" s="369"/>
      <c r="AP142" s="369"/>
      <c r="AQ142" s="369"/>
      <c r="AR142" s="369"/>
      <c r="AS142" s="369"/>
      <c r="AT142" s="369"/>
      <c r="AU142" s="369"/>
      <c r="AV142" s="369"/>
      <c r="AW142" s="369"/>
      <c r="AX142" s="369"/>
      <c r="AY142" s="369"/>
      <c r="AZ142" s="369"/>
      <c r="BA142" s="369"/>
      <c r="BB142" s="369"/>
      <c r="BC142" s="369"/>
      <c r="BD142" s="369"/>
      <c r="BE142" s="369"/>
      <c r="BF142" s="369"/>
      <c r="BG142" s="369"/>
      <c r="BH142" s="369"/>
      <c r="BI142" s="369"/>
      <c r="BJ142" s="369"/>
    </row>
    <row r="143" spans="3:62" x14ac:dyDescent="0.25">
      <c r="C143" s="369"/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  <c r="BJ143" s="369"/>
    </row>
    <row r="144" spans="3:62" x14ac:dyDescent="0.25">
      <c r="C144" s="369"/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69"/>
      <c r="Y144" s="369"/>
      <c r="Z144" s="369"/>
      <c r="AA144" s="369"/>
      <c r="AB144" s="369"/>
      <c r="AC144" s="369"/>
      <c r="AD144" s="369"/>
      <c r="AE144" s="369"/>
      <c r="AF144" s="369"/>
      <c r="AG144" s="369"/>
      <c r="AH144" s="369"/>
      <c r="AI144" s="369"/>
      <c r="AJ144" s="369"/>
      <c r="AK144" s="369"/>
      <c r="AL144" s="369"/>
      <c r="AM144" s="369"/>
      <c r="AN144" s="369"/>
      <c r="AO144" s="369"/>
      <c r="AP144" s="369"/>
      <c r="AQ144" s="369"/>
      <c r="AR144" s="369"/>
      <c r="AS144" s="369"/>
      <c r="AT144" s="369"/>
      <c r="AU144" s="369"/>
      <c r="AV144" s="369"/>
      <c r="AW144" s="369"/>
      <c r="AX144" s="369"/>
      <c r="AY144" s="369"/>
      <c r="AZ144" s="369"/>
      <c r="BA144" s="369"/>
      <c r="BB144" s="369"/>
      <c r="BC144" s="369"/>
      <c r="BD144" s="369"/>
      <c r="BE144" s="369"/>
      <c r="BF144" s="369"/>
      <c r="BG144" s="369"/>
      <c r="BH144" s="369"/>
      <c r="BI144" s="369"/>
      <c r="BJ144" s="369"/>
    </row>
    <row r="145" spans="3:62" x14ac:dyDescent="0.25">
      <c r="C145" s="369"/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69"/>
      <c r="BF145" s="369"/>
      <c r="BG145" s="369"/>
      <c r="BH145" s="369"/>
      <c r="BI145" s="369"/>
      <c r="BJ145" s="369"/>
    </row>
    <row r="146" spans="3:62" x14ac:dyDescent="0.25">
      <c r="C146" s="369"/>
      <c r="D146" s="369"/>
      <c r="E146" s="369"/>
      <c r="F146" s="369"/>
      <c r="G146" s="369"/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69"/>
      <c r="AT146" s="369"/>
      <c r="AU146" s="369"/>
      <c r="AV146" s="369"/>
      <c r="AW146" s="369"/>
      <c r="AX146" s="369"/>
      <c r="AY146" s="369"/>
      <c r="AZ146" s="369"/>
      <c r="BA146" s="369"/>
      <c r="BB146" s="369"/>
      <c r="BC146" s="369"/>
      <c r="BD146" s="369"/>
      <c r="BE146" s="369"/>
      <c r="BF146" s="369"/>
      <c r="BG146" s="369"/>
      <c r="BH146" s="369"/>
      <c r="BI146" s="369"/>
      <c r="BJ146" s="369"/>
    </row>
    <row r="147" spans="3:62" x14ac:dyDescent="0.25">
      <c r="C147" s="369"/>
      <c r="D147" s="369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69"/>
      <c r="BF147" s="369"/>
      <c r="BG147" s="369"/>
      <c r="BH147" s="369"/>
      <c r="BI147" s="369"/>
      <c r="BJ147" s="369"/>
    </row>
    <row r="148" spans="3:62" x14ac:dyDescent="0.25">
      <c r="C148" s="369"/>
      <c r="D148" s="369"/>
      <c r="E148" s="369"/>
      <c r="F148" s="369"/>
      <c r="G148" s="369"/>
      <c r="H148" s="369"/>
      <c r="I148" s="36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  <c r="AZ148" s="369"/>
      <c r="BA148" s="369"/>
      <c r="BB148" s="369"/>
      <c r="BC148" s="369"/>
      <c r="BD148" s="369"/>
      <c r="BE148" s="369"/>
      <c r="BF148" s="369"/>
      <c r="BG148" s="369"/>
      <c r="BH148" s="369"/>
      <c r="BI148" s="369"/>
      <c r="BJ148" s="369"/>
    </row>
    <row r="149" spans="3:62" x14ac:dyDescent="0.25"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69"/>
      <c r="BF149" s="369"/>
      <c r="BG149" s="369"/>
      <c r="BH149" s="369"/>
      <c r="BI149" s="369"/>
      <c r="BJ149" s="369"/>
    </row>
    <row r="150" spans="3:62" x14ac:dyDescent="0.25">
      <c r="C150" s="369"/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  <c r="AP150" s="369"/>
      <c r="AQ150" s="369"/>
      <c r="AR150" s="369"/>
      <c r="AS150" s="369"/>
      <c r="AT150" s="369"/>
      <c r="AU150" s="369"/>
      <c r="AV150" s="369"/>
      <c r="AW150" s="369"/>
      <c r="AX150" s="369"/>
      <c r="AY150" s="369"/>
      <c r="AZ150" s="369"/>
      <c r="BA150" s="369"/>
      <c r="BB150" s="369"/>
      <c r="BC150" s="369"/>
      <c r="BD150" s="369"/>
      <c r="BE150" s="369"/>
      <c r="BF150" s="369"/>
      <c r="BG150" s="369"/>
      <c r="BH150" s="369"/>
      <c r="BI150" s="369"/>
      <c r="BJ150" s="369"/>
    </row>
    <row r="151" spans="3:62" x14ac:dyDescent="0.25"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</row>
    <row r="152" spans="3:62" x14ac:dyDescent="0.25"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9"/>
      <c r="AR152" s="369"/>
      <c r="AS152" s="369"/>
      <c r="AT152" s="369"/>
      <c r="AU152" s="369"/>
      <c r="AV152" s="369"/>
      <c r="AW152" s="369"/>
      <c r="AX152" s="369"/>
      <c r="AY152" s="369"/>
      <c r="AZ152" s="369"/>
      <c r="BA152" s="369"/>
      <c r="BB152" s="369"/>
      <c r="BC152" s="369"/>
      <c r="BD152" s="369"/>
      <c r="BE152" s="369"/>
      <c r="BF152" s="369"/>
      <c r="BG152" s="369"/>
      <c r="BH152" s="369"/>
      <c r="BI152" s="369"/>
      <c r="BJ152" s="369"/>
    </row>
    <row r="153" spans="3:62" x14ac:dyDescent="0.25">
      <c r="C153" s="369"/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  <c r="AZ153" s="369"/>
      <c r="BA153" s="369"/>
      <c r="BB153" s="369"/>
      <c r="BC153" s="369"/>
      <c r="BD153" s="369"/>
      <c r="BE153" s="369"/>
      <c r="BF153" s="369"/>
      <c r="BG153" s="369"/>
      <c r="BH153" s="369"/>
      <c r="BI153" s="369"/>
      <c r="BJ153" s="369"/>
    </row>
    <row r="154" spans="3:62" x14ac:dyDescent="0.25">
      <c r="C154" s="369"/>
      <c r="D154" s="369"/>
      <c r="E154" s="369"/>
      <c r="F154" s="369"/>
      <c r="G154" s="369"/>
      <c r="H154" s="369"/>
      <c r="I154" s="369"/>
      <c r="J154" s="369"/>
      <c r="K154" s="369"/>
      <c r="L154" s="369"/>
      <c r="M154" s="369"/>
      <c r="N154" s="369"/>
      <c r="O154" s="369"/>
      <c r="P154" s="369"/>
      <c r="Q154" s="369"/>
      <c r="R154" s="369"/>
      <c r="S154" s="369"/>
      <c r="T154" s="369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  <c r="AK154" s="369"/>
      <c r="AL154" s="369"/>
      <c r="AM154" s="369"/>
      <c r="AN154" s="369"/>
      <c r="AO154" s="369"/>
      <c r="AP154" s="369"/>
      <c r="AQ154" s="369"/>
      <c r="AR154" s="369"/>
      <c r="AS154" s="369"/>
      <c r="AT154" s="369"/>
      <c r="AU154" s="369"/>
      <c r="AV154" s="369"/>
      <c r="AW154" s="369"/>
      <c r="AX154" s="369"/>
      <c r="AY154" s="369"/>
      <c r="AZ154" s="369"/>
      <c r="BA154" s="369"/>
      <c r="BB154" s="369"/>
      <c r="BC154" s="369"/>
      <c r="BD154" s="369"/>
      <c r="BE154" s="369"/>
      <c r="BF154" s="369"/>
      <c r="BG154" s="369"/>
      <c r="BH154" s="369"/>
      <c r="BI154" s="369"/>
      <c r="BJ154" s="369"/>
    </row>
    <row r="155" spans="3:62" x14ac:dyDescent="0.25">
      <c r="C155" s="369"/>
      <c r="D155" s="369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69"/>
      <c r="BC155" s="369"/>
      <c r="BD155" s="369"/>
      <c r="BE155" s="369"/>
      <c r="BF155" s="369"/>
      <c r="BG155" s="369"/>
      <c r="BH155" s="369"/>
      <c r="BI155" s="369"/>
      <c r="BJ155" s="369"/>
    </row>
    <row r="156" spans="3:62" x14ac:dyDescent="0.25">
      <c r="C156" s="369"/>
      <c r="D156" s="369"/>
      <c r="E156" s="369"/>
      <c r="F156" s="369"/>
      <c r="G156" s="369"/>
      <c r="H156" s="369"/>
      <c r="I156" s="369"/>
      <c r="J156" s="369"/>
      <c r="K156" s="369"/>
      <c r="L156" s="369"/>
      <c r="M156" s="369"/>
      <c r="N156" s="369"/>
      <c r="O156" s="369"/>
      <c r="P156" s="369"/>
      <c r="Q156" s="369"/>
      <c r="R156" s="369"/>
      <c r="S156" s="369"/>
      <c r="T156" s="369"/>
      <c r="U156" s="369"/>
      <c r="V156" s="369"/>
      <c r="W156" s="369"/>
      <c r="X156" s="369"/>
      <c r="Y156" s="369"/>
      <c r="Z156" s="369"/>
      <c r="AA156" s="369"/>
      <c r="AB156" s="369"/>
      <c r="AC156" s="369"/>
      <c r="AD156" s="369"/>
      <c r="AE156" s="369"/>
      <c r="AF156" s="369"/>
      <c r="AG156" s="369"/>
      <c r="AH156" s="369"/>
      <c r="AI156" s="369"/>
      <c r="AJ156" s="369"/>
      <c r="AK156" s="369"/>
      <c r="AL156" s="369"/>
      <c r="AM156" s="369"/>
      <c r="AN156" s="369"/>
      <c r="AO156" s="369"/>
      <c r="AP156" s="369"/>
      <c r="AQ156" s="369"/>
      <c r="AR156" s="369"/>
      <c r="AS156" s="369"/>
      <c r="AT156" s="369"/>
      <c r="AU156" s="369"/>
      <c r="AV156" s="369"/>
      <c r="AW156" s="369"/>
      <c r="AX156" s="369"/>
      <c r="AY156" s="369"/>
      <c r="AZ156" s="369"/>
      <c r="BA156" s="369"/>
      <c r="BB156" s="369"/>
      <c r="BC156" s="369"/>
      <c r="BD156" s="369"/>
      <c r="BE156" s="369"/>
      <c r="BF156" s="369"/>
      <c r="BG156" s="369"/>
      <c r="BH156" s="369"/>
      <c r="BI156" s="369"/>
      <c r="BJ156" s="369"/>
    </row>
    <row r="157" spans="3:62" x14ac:dyDescent="0.25">
      <c r="C157" s="369"/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  <c r="AZ157" s="369"/>
      <c r="BA157" s="369"/>
      <c r="BB157" s="369"/>
      <c r="BC157" s="369"/>
      <c r="BD157" s="369"/>
      <c r="BE157" s="369"/>
      <c r="BF157" s="369"/>
      <c r="BG157" s="369"/>
      <c r="BH157" s="369"/>
      <c r="BI157" s="369"/>
      <c r="BJ157" s="369"/>
    </row>
    <row r="158" spans="3:62" x14ac:dyDescent="0.25">
      <c r="C158" s="369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369"/>
      <c r="P158" s="369"/>
      <c r="Q158" s="369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369"/>
      <c r="AP158" s="369"/>
      <c r="AQ158" s="369"/>
      <c r="AR158" s="369"/>
      <c r="AS158" s="369"/>
      <c r="AT158" s="369"/>
      <c r="AU158" s="369"/>
      <c r="AV158" s="369"/>
      <c r="AW158" s="369"/>
      <c r="AX158" s="369"/>
      <c r="AY158" s="369"/>
      <c r="AZ158" s="369"/>
      <c r="BA158" s="369"/>
      <c r="BB158" s="369"/>
      <c r="BC158" s="369"/>
      <c r="BD158" s="369"/>
      <c r="BE158" s="369"/>
      <c r="BF158" s="369"/>
      <c r="BG158" s="369"/>
      <c r="BH158" s="369"/>
      <c r="BI158" s="369"/>
      <c r="BJ158" s="369"/>
    </row>
    <row r="159" spans="3:62" x14ac:dyDescent="0.25">
      <c r="C159" s="369"/>
      <c r="D159" s="369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69"/>
      <c r="BH159" s="369"/>
      <c r="BI159" s="369"/>
      <c r="BJ159" s="369"/>
    </row>
    <row r="160" spans="3:62" x14ac:dyDescent="0.25">
      <c r="C160" s="369"/>
      <c r="D160" s="369"/>
      <c r="E160" s="369"/>
      <c r="F160" s="369"/>
      <c r="G160" s="369"/>
      <c r="H160" s="369"/>
      <c r="I160" s="36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369"/>
      <c r="AP160" s="369"/>
      <c r="AQ160" s="369"/>
      <c r="AR160" s="369"/>
      <c r="AS160" s="369"/>
      <c r="AT160" s="369"/>
      <c r="AU160" s="369"/>
      <c r="AV160" s="369"/>
      <c r="AW160" s="369"/>
      <c r="AX160" s="369"/>
      <c r="AY160" s="369"/>
      <c r="AZ160" s="369"/>
      <c r="BA160" s="369"/>
      <c r="BB160" s="369"/>
      <c r="BC160" s="369"/>
      <c r="BD160" s="369"/>
      <c r="BE160" s="369"/>
      <c r="BF160" s="369"/>
      <c r="BG160" s="369"/>
      <c r="BH160" s="369"/>
      <c r="BI160" s="369"/>
      <c r="BJ160" s="369"/>
    </row>
    <row r="161" spans="3:62" x14ac:dyDescent="0.25">
      <c r="C161" s="369"/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  <c r="AZ161" s="369"/>
      <c r="BA161" s="369"/>
      <c r="BB161" s="369"/>
      <c r="BC161" s="369"/>
      <c r="BD161" s="369"/>
      <c r="BE161" s="369"/>
      <c r="BF161" s="369"/>
      <c r="BG161" s="369"/>
      <c r="BH161" s="369"/>
      <c r="BI161" s="369"/>
      <c r="BJ161" s="369"/>
    </row>
    <row r="162" spans="3:62" x14ac:dyDescent="0.25"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  <c r="U162" s="369"/>
      <c r="V162" s="369"/>
      <c r="W162" s="369"/>
      <c r="X162" s="369"/>
      <c r="Y162" s="369"/>
      <c r="Z162" s="369"/>
      <c r="AA162" s="369"/>
      <c r="AB162" s="369"/>
      <c r="AC162" s="369"/>
      <c r="AD162" s="369"/>
      <c r="AE162" s="369"/>
      <c r="AF162" s="369"/>
      <c r="AG162" s="369"/>
      <c r="AH162" s="369"/>
      <c r="AI162" s="369"/>
      <c r="AJ162" s="369"/>
      <c r="AK162" s="369"/>
      <c r="AL162" s="369"/>
      <c r="AM162" s="369"/>
      <c r="AN162" s="369"/>
      <c r="AO162" s="369"/>
      <c r="AP162" s="369"/>
      <c r="AQ162" s="369"/>
      <c r="AR162" s="369"/>
      <c r="AS162" s="369"/>
      <c r="AT162" s="369"/>
      <c r="AU162" s="369"/>
      <c r="AV162" s="369"/>
      <c r="AW162" s="369"/>
      <c r="AX162" s="369"/>
      <c r="AY162" s="369"/>
      <c r="AZ162" s="369"/>
      <c r="BA162" s="369"/>
      <c r="BB162" s="369"/>
      <c r="BC162" s="369"/>
      <c r="BD162" s="369"/>
      <c r="BE162" s="369"/>
      <c r="BF162" s="369"/>
      <c r="BG162" s="369"/>
      <c r="BH162" s="369"/>
      <c r="BI162" s="369"/>
      <c r="BJ162" s="369"/>
    </row>
    <row r="163" spans="3:62" x14ac:dyDescent="0.25">
      <c r="C163" s="369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  <c r="AZ163" s="369"/>
      <c r="BA163" s="369"/>
      <c r="BB163" s="369"/>
      <c r="BC163" s="369"/>
      <c r="BD163" s="369"/>
      <c r="BE163" s="369"/>
      <c r="BF163" s="369"/>
      <c r="BG163" s="369"/>
      <c r="BH163" s="369"/>
      <c r="BI163" s="369"/>
      <c r="BJ163" s="369"/>
    </row>
    <row r="164" spans="3:62" x14ac:dyDescent="0.25"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  <c r="AK164" s="369"/>
      <c r="AL164" s="369"/>
      <c r="AM164" s="369"/>
      <c r="AN164" s="369"/>
      <c r="AO164" s="369"/>
      <c r="AP164" s="369"/>
      <c r="AQ164" s="369"/>
      <c r="AR164" s="369"/>
      <c r="AS164" s="369"/>
      <c r="AT164" s="369"/>
      <c r="AU164" s="369"/>
      <c r="AV164" s="369"/>
      <c r="AW164" s="369"/>
      <c r="AX164" s="369"/>
      <c r="AY164" s="369"/>
      <c r="AZ164" s="369"/>
      <c r="BA164" s="369"/>
      <c r="BB164" s="369"/>
      <c r="BC164" s="369"/>
      <c r="BD164" s="369"/>
      <c r="BE164" s="369"/>
      <c r="BF164" s="369"/>
      <c r="BG164" s="369"/>
      <c r="BH164" s="369"/>
      <c r="BI164" s="369"/>
      <c r="BJ164" s="369"/>
    </row>
    <row r="165" spans="3:62" x14ac:dyDescent="0.25">
      <c r="C165" s="369"/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  <c r="Y165" s="369"/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  <c r="AK165" s="369"/>
      <c r="AL165" s="369"/>
      <c r="AM165" s="369"/>
      <c r="AN165" s="369"/>
      <c r="AO165" s="369"/>
      <c r="AP165" s="369"/>
      <c r="AQ165" s="369"/>
      <c r="AR165" s="369"/>
      <c r="AS165" s="369"/>
      <c r="AT165" s="369"/>
      <c r="AU165" s="369"/>
      <c r="AV165" s="369"/>
      <c r="AW165" s="369"/>
      <c r="AX165" s="369"/>
      <c r="AY165" s="369"/>
      <c r="AZ165" s="369"/>
      <c r="BA165" s="369"/>
      <c r="BB165" s="369"/>
      <c r="BC165" s="369"/>
      <c r="BD165" s="369"/>
      <c r="BE165" s="369"/>
      <c r="BF165" s="369"/>
      <c r="BG165" s="369"/>
      <c r="BH165" s="369"/>
      <c r="BI165" s="369"/>
      <c r="BJ165" s="369"/>
    </row>
    <row r="166" spans="3:62" x14ac:dyDescent="0.25">
      <c r="C166" s="369"/>
      <c r="D166" s="369"/>
      <c r="E166" s="369"/>
      <c r="F166" s="369"/>
      <c r="G166" s="369"/>
      <c r="H166" s="369"/>
      <c r="I166" s="36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369"/>
      <c r="AP166" s="369"/>
      <c r="AQ166" s="369"/>
      <c r="AR166" s="369"/>
      <c r="AS166" s="369"/>
      <c r="AT166" s="369"/>
      <c r="AU166" s="369"/>
      <c r="AV166" s="369"/>
      <c r="AW166" s="369"/>
      <c r="AX166" s="369"/>
      <c r="AY166" s="369"/>
      <c r="AZ166" s="369"/>
      <c r="BA166" s="369"/>
      <c r="BB166" s="369"/>
      <c r="BC166" s="369"/>
      <c r="BD166" s="369"/>
      <c r="BE166" s="369"/>
      <c r="BF166" s="369"/>
      <c r="BG166" s="369"/>
      <c r="BH166" s="369"/>
      <c r="BI166" s="369"/>
      <c r="BJ166" s="369"/>
    </row>
    <row r="167" spans="3:62" x14ac:dyDescent="0.25">
      <c r="C167" s="369"/>
      <c r="D167" s="369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  <c r="AZ167" s="369"/>
      <c r="BA167" s="369"/>
      <c r="BB167" s="369"/>
      <c r="BC167" s="369"/>
      <c r="BD167" s="369"/>
      <c r="BE167" s="369"/>
      <c r="BF167" s="369"/>
      <c r="BG167" s="369"/>
      <c r="BH167" s="369"/>
      <c r="BI167" s="369"/>
      <c r="BJ167" s="369"/>
    </row>
    <row r="168" spans="3:62" x14ac:dyDescent="0.25">
      <c r="C168" s="369"/>
      <c r="D168" s="369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  <c r="U168" s="369"/>
      <c r="V168" s="369"/>
      <c r="W168" s="369"/>
      <c r="X168" s="369"/>
      <c r="Y168" s="369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  <c r="AM168" s="369"/>
      <c r="AN168" s="369"/>
      <c r="AO168" s="369"/>
      <c r="AP168" s="369"/>
      <c r="AQ168" s="369"/>
      <c r="AR168" s="369"/>
      <c r="AS168" s="369"/>
      <c r="AT168" s="369"/>
      <c r="AU168" s="369"/>
      <c r="AV168" s="369"/>
      <c r="AW168" s="369"/>
      <c r="AX168" s="369"/>
      <c r="AY168" s="369"/>
      <c r="AZ168" s="369"/>
      <c r="BA168" s="369"/>
      <c r="BB168" s="369"/>
      <c r="BC168" s="369"/>
      <c r="BD168" s="369"/>
      <c r="BE168" s="369"/>
      <c r="BF168" s="369"/>
      <c r="BG168" s="369"/>
      <c r="BH168" s="369"/>
      <c r="BI168" s="369"/>
      <c r="BJ168" s="369"/>
    </row>
    <row r="169" spans="3:62" x14ac:dyDescent="0.25">
      <c r="C169" s="369"/>
      <c r="D169" s="369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  <c r="AZ169" s="369"/>
      <c r="BA169" s="369"/>
      <c r="BB169" s="369"/>
      <c r="BC169" s="369"/>
      <c r="BD169" s="369"/>
      <c r="BE169" s="369"/>
      <c r="BF169" s="369"/>
      <c r="BG169" s="369"/>
      <c r="BH169" s="369"/>
      <c r="BI169" s="369"/>
      <c r="BJ169" s="369"/>
    </row>
    <row r="170" spans="3:62" x14ac:dyDescent="0.25">
      <c r="C170" s="369"/>
      <c r="D170" s="369"/>
      <c r="E170" s="369"/>
      <c r="F170" s="369"/>
      <c r="G170" s="369"/>
      <c r="H170" s="369"/>
      <c r="I170" s="369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69"/>
      <c r="AZ170" s="369"/>
      <c r="BA170" s="369"/>
      <c r="BB170" s="369"/>
      <c r="BC170" s="369"/>
      <c r="BD170" s="369"/>
      <c r="BE170" s="369"/>
      <c r="BF170" s="369"/>
      <c r="BG170" s="369"/>
      <c r="BH170" s="369"/>
      <c r="BI170" s="369"/>
      <c r="BJ170" s="369"/>
    </row>
    <row r="171" spans="3:62" x14ac:dyDescent="0.25">
      <c r="C171" s="369"/>
      <c r="D171" s="369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  <c r="AW171" s="369"/>
      <c r="AX171" s="369"/>
      <c r="AY171" s="369"/>
      <c r="AZ171" s="369"/>
      <c r="BA171" s="369"/>
      <c r="BB171" s="369"/>
      <c r="BC171" s="369"/>
      <c r="BD171" s="369"/>
      <c r="BE171" s="369"/>
      <c r="BF171" s="369"/>
      <c r="BG171" s="369"/>
      <c r="BH171" s="369"/>
      <c r="BI171" s="369"/>
      <c r="BJ171" s="369"/>
    </row>
    <row r="172" spans="3:62" x14ac:dyDescent="0.25">
      <c r="C172" s="369"/>
      <c r="D172" s="369"/>
      <c r="E172" s="369"/>
      <c r="F172" s="369"/>
      <c r="G172" s="369"/>
      <c r="H172" s="369"/>
      <c r="I172" s="369"/>
      <c r="J172" s="369"/>
      <c r="K172" s="369"/>
      <c r="L172" s="369"/>
      <c r="M172" s="369"/>
      <c r="N172" s="369"/>
      <c r="O172" s="369"/>
      <c r="P172" s="369"/>
      <c r="Q172" s="369"/>
      <c r="R172" s="369"/>
      <c r="S172" s="369"/>
      <c r="T172" s="369"/>
      <c r="U172" s="369"/>
      <c r="V172" s="369"/>
      <c r="W172" s="369"/>
      <c r="X172" s="369"/>
      <c r="Y172" s="369"/>
      <c r="Z172" s="369"/>
      <c r="AA172" s="369"/>
      <c r="AB172" s="369"/>
      <c r="AC172" s="369"/>
      <c r="AD172" s="369"/>
      <c r="AE172" s="369"/>
      <c r="AF172" s="369"/>
      <c r="AG172" s="369"/>
      <c r="AH172" s="369"/>
      <c r="AI172" s="369"/>
      <c r="AJ172" s="369"/>
      <c r="AK172" s="369"/>
      <c r="AL172" s="369"/>
      <c r="AM172" s="369"/>
      <c r="AN172" s="369"/>
      <c r="AO172" s="369"/>
      <c r="AP172" s="369"/>
      <c r="AQ172" s="369"/>
      <c r="AR172" s="369"/>
      <c r="AS172" s="369"/>
      <c r="AT172" s="369"/>
      <c r="AU172" s="369"/>
      <c r="AV172" s="369"/>
      <c r="AW172" s="369"/>
      <c r="AX172" s="369"/>
      <c r="AY172" s="369"/>
      <c r="AZ172" s="369"/>
      <c r="BA172" s="369"/>
      <c r="BB172" s="369"/>
      <c r="BC172" s="369"/>
      <c r="BD172" s="369"/>
      <c r="BE172" s="369"/>
      <c r="BF172" s="369"/>
      <c r="BG172" s="369"/>
      <c r="BH172" s="369"/>
      <c r="BI172" s="369"/>
      <c r="BJ172" s="369"/>
    </row>
    <row r="173" spans="3:62" x14ac:dyDescent="0.25">
      <c r="C173" s="369"/>
      <c r="D173" s="369"/>
      <c r="E173" s="369"/>
      <c r="F173" s="369"/>
      <c r="G173" s="369"/>
      <c r="H173" s="369"/>
      <c r="I173" s="369"/>
      <c r="J173" s="369"/>
      <c r="K173" s="369"/>
      <c r="L173" s="369"/>
      <c r="M173" s="369"/>
      <c r="N173" s="369"/>
      <c r="O173" s="369"/>
      <c r="P173" s="369"/>
      <c r="Q173" s="369"/>
      <c r="R173" s="369"/>
      <c r="S173" s="369"/>
      <c r="T173" s="369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69"/>
      <c r="AJ173" s="369"/>
      <c r="AK173" s="369"/>
      <c r="AL173" s="369"/>
      <c r="AM173" s="369"/>
      <c r="AN173" s="369"/>
      <c r="AO173" s="369"/>
      <c r="AP173" s="369"/>
      <c r="AQ173" s="369"/>
      <c r="AR173" s="369"/>
      <c r="AS173" s="369"/>
      <c r="AT173" s="369"/>
      <c r="AU173" s="369"/>
      <c r="AV173" s="369"/>
      <c r="AW173" s="369"/>
      <c r="AX173" s="369"/>
      <c r="AY173" s="369"/>
      <c r="AZ173" s="369"/>
      <c r="BA173" s="369"/>
      <c r="BB173" s="369"/>
      <c r="BC173" s="369"/>
      <c r="BD173" s="369"/>
      <c r="BE173" s="369"/>
      <c r="BF173" s="369"/>
      <c r="BG173" s="369"/>
      <c r="BH173" s="369"/>
      <c r="BI173" s="369"/>
      <c r="BJ173" s="369"/>
    </row>
    <row r="174" spans="3:62" x14ac:dyDescent="0.25">
      <c r="C174" s="369"/>
      <c r="D174" s="369"/>
      <c r="E174" s="369"/>
      <c r="F174" s="369"/>
      <c r="G174" s="369"/>
      <c r="H174" s="369"/>
      <c r="I174" s="369"/>
      <c r="J174" s="369"/>
      <c r="K174" s="369"/>
      <c r="L174" s="369"/>
      <c r="M174" s="369"/>
      <c r="N174" s="369"/>
      <c r="O174" s="369"/>
      <c r="P174" s="369"/>
      <c r="Q174" s="369"/>
      <c r="R174" s="369"/>
      <c r="S174" s="369"/>
      <c r="T174" s="369"/>
      <c r="U174" s="369"/>
      <c r="V174" s="369"/>
      <c r="W174" s="369"/>
      <c r="X174" s="369"/>
      <c r="Y174" s="369"/>
      <c r="Z174" s="369"/>
      <c r="AA174" s="369"/>
      <c r="AB174" s="369"/>
      <c r="AC174" s="369"/>
      <c r="AD174" s="369"/>
      <c r="AE174" s="369"/>
      <c r="AF174" s="369"/>
      <c r="AG174" s="369"/>
      <c r="AH174" s="369"/>
      <c r="AI174" s="369"/>
      <c r="AJ174" s="369"/>
      <c r="AK174" s="369"/>
      <c r="AL174" s="369"/>
      <c r="AM174" s="369"/>
      <c r="AN174" s="369"/>
      <c r="AO174" s="369"/>
      <c r="AP174" s="369"/>
      <c r="AQ174" s="369"/>
      <c r="AR174" s="369"/>
      <c r="AS174" s="369"/>
      <c r="AT174" s="369"/>
      <c r="AU174" s="369"/>
      <c r="AV174" s="369"/>
      <c r="AW174" s="369"/>
      <c r="AX174" s="369"/>
      <c r="AY174" s="369"/>
      <c r="AZ174" s="369"/>
      <c r="BA174" s="369"/>
      <c r="BB174" s="369"/>
      <c r="BC174" s="369"/>
      <c r="BD174" s="369"/>
      <c r="BE174" s="369"/>
      <c r="BF174" s="369"/>
      <c r="BG174" s="369"/>
      <c r="BH174" s="369"/>
      <c r="BI174" s="369"/>
      <c r="BJ174" s="369"/>
    </row>
    <row r="175" spans="3:62" x14ac:dyDescent="0.25">
      <c r="C175" s="369"/>
      <c r="D175" s="369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  <c r="AZ175" s="369"/>
      <c r="BA175" s="369"/>
      <c r="BB175" s="369"/>
      <c r="BC175" s="369"/>
      <c r="BD175" s="369"/>
      <c r="BE175" s="369"/>
      <c r="BF175" s="369"/>
      <c r="BG175" s="369"/>
      <c r="BH175" s="369"/>
      <c r="BI175" s="369"/>
      <c r="BJ175" s="369"/>
    </row>
    <row r="176" spans="3:62" x14ac:dyDescent="0.25">
      <c r="C176" s="369"/>
      <c r="D176" s="369"/>
      <c r="E176" s="369"/>
      <c r="F176" s="369"/>
      <c r="G176" s="369"/>
      <c r="H176" s="369"/>
      <c r="I176" s="369"/>
      <c r="J176" s="369"/>
      <c r="K176" s="369"/>
      <c r="L176" s="369"/>
      <c r="M176" s="369"/>
      <c r="N176" s="369"/>
      <c r="O176" s="369"/>
      <c r="P176" s="369"/>
      <c r="Q176" s="369"/>
      <c r="R176" s="369"/>
      <c r="S176" s="369"/>
      <c r="T176" s="369"/>
      <c r="U176" s="369"/>
      <c r="V176" s="369"/>
      <c r="W176" s="369"/>
      <c r="X176" s="369"/>
      <c r="Y176" s="369"/>
      <c r="Z176" s="369"/>
      <c r="AA176" s="369"/>
      <c r="AB176" s="369"/>
      <c r="AC176" s="369"/>
      <c r="AD176" s="369"/>
      <c r="AE176" s="369"/>
      <c r="AF176" s="369"/>
      <c r="AG176" s="369"/>
      <c r="AH176" s="369"/>
      <c r="AI176" s="369"/>
      <c r="AJ176" s="369"/>
      <c r="AK176" s="369"/>
      <c r="AL176" s="369"/>
      <c r="AM176" s="369"/>
      <c r="AN176" s="369"/>
      <c r="AO176" s="369"/>
      <c r="AP176" s="369"/>
      <c r="AQ176" s="369"/>
      <c r="AR176" s="369"/>
      <c r="AS176" s="369"/>
      <c r="AT176" s="369"/>
      <c r="AU176" s="369"/>
      <c r="AV176" s="369"/>
      <c r="AW176" s="369"/>
      <c r="AX176" s="369"/>
      <c r="AY176" s="369"/>
      <c r="AZ176" s="369"/>
      <c r="BA176" s="369"/>
      <c r="BB176" s="369"/>
      <c r="BC176" s="369"/>
      <c r="BD176" s="369"/>
      <c r="BE176" s="369"/>
      <c r="BF176" s="369"/>
      <c r="BG176" s="369"/>
      <c r="BH176" s="369"/>
      <c r="BI176" s="369"/>
      <c r="BJ176" s="369"/>
    </row>
    <row r="177" spans="3:62" x14ac:dyDescent="0.25">
      <c r="C177" s="369"/>
      <c r="D177" s="369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  <c r="AZ177" s="369"/>
      <c r="BA177" s="369"/>
      <c r="BB177" s="369"/>
      <c r="BC177" s="369"/>
      <c r="BD177" s="369"/>
      <c r="BE177" s="369"/>
      <c r="BF177" s="369"/>
      <c r="BG177" s="369"/>
      <c r="BH177" s="369"/>
      <c r="BI177" s="369"/>
      <c r="BJ177" s="369"/>
    </row>
    <row r="178" spans="3:62" x14ac:dyDescent="0.25">
      <c r="C178" s="369"/>
      <c r="D178" s="369"/>
      <c r="E178" s="369"/>
      <c r="F178" s="369"/>
      <c r="G178" s="369"/>
      <c r="H178" s="369"/>
      <c r="I178" s="369"/>
      <c r="J178" s="369"/>
      <c r="K178" s="369"/>
      <c r="L178" s="369"/>
      <c r="M178" s="369"/>
      <c r="N178" s="369"/>
      <c r="O178" s="369"/>
      <c r="P178" s="369"/>
      <c r="Q178" s="369"/>
      <c r="R178" s="369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69"/>
      <c r="AT178" s="369"/>
      <c r="AU178" s="369"/>
      <c r="AV178" s="369"/>
      <c r="AW178" s="369"/>
      <c r="AX178" s="369"/>
      <c r="AY178" s="369"/>
      <c r="AZ178" s="369"/>
      <c r="BA178" s="369"/>
      <c r="BB178" s="369"/>
      <c r="BC178" s="369"/>
      <c r="BD178" s="369"/>
      <c r="BE178" s="369"/>
      <c r="BF178" s="369"/>
      <c r="BG178" s="369"/>
      <c r="BH178" s="369"/>
      <c r="BI178" s="369"/>
      <c r="BJ178" s="369"/>
    </row>
    <row r="179" spans="3:62" x14ac:dyDescent="0.25">
      <c r="C179" s="369"/>
      <c r="D179" s="369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  <c r="AZ179" s="369"/>
      <c r="BA179" s="369"/>
      <c r="BB179" s="369"/>
      <c r="BC179" s="369"/>
      <c r="BD179" s="369"/>
      <c r="BE179" s="369"/>
      <c r="BF179" s="369"/>
      <c r="BG179" s="369"/>
      <c r="BH179" s="369"/>
      <c r="BI179" s="369"/>
      <c r="BJ179" s="369"/>
    </row>
    <row r="180" spans="3:62" x14ac:dyDescent="0.25">
      <c r="C180" s="369"/>
      <c r="D180" s="369"/>
      <c r="E180" s="369"/>
      <c r="F180" s="369"/>
      <c r="G180" s="369"/>
      <c r="H180" s="369"/>
      <c r="I180" s="369"/>
      <c r="J180" s="369"/>
      <c r="K180" s="369"/>
      <c r="L180" s="369"/>
      <c r="M180" s="369"/>
      <c r="N180" s="369"/>
      <c r="O180" s="369"/>
      <c r="P180" s="369"/>
      <c r="Q180" s="369"/>
      <c r="R180" s="369"/>
      <c r="S180" s="369"/>
      <c r="T180" s="369"/>
      <c r="U180" s="369"/>
      <c r="V180" s="369"/>
      <c r="W180" s="369"/>
      <c r="X180" s="369"/>
      <c r="Y180" s="369"/>
      <c r="Z180" s="369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  <c r="AK180" s="369"/>
      <c r="AL180" s="369"/>
      <c r="AM180" s="369"/>
      <c r="AN180" s="369"/>
      <c r="AO180" s="369"/>
      <c r="AP180" s="369"/>
      <c r="AQ180" s="369"/>
      <c r="AR180" s="369"/>
      <c r="AS180" s="369"/>
      <c r="AT180" s="369"/>
      <c r="AU180" s="369"/>
      <c r="AV180" s="369"/>
      <c r="AW180" s="369"/>
      <c r="AX180" s="369"/>
      <c r="AY180" s="369"/>
      <c r="AZ180" s="369"/>
      <c r="BA180" s="369"/>
      <c r="BB180" s="369"/>
      <c r="BC180" s="369"/>
      <c r="BD180" s="369"/>
      <c r="BE180" s="369"/>
      <c r="BF180" s="369"/>
      <c r="BG180" s="369"/>
      <c r="BH180" s="369"/>
      <c r="BI180" s="369"/>
      <c r="BJ180" s="369"/>
    </row>
    <row r="181" spans="3:62" x14ac:dyDescent="0.25">
      <c r="C181" s="369"/>
      <c r="D181" s="369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  <c r="AZ181" s="369"/>
      <c r="BA181" s="369"/>
      <c r="BB181" s="369"/>
      <c r="BC181" s="369"/>
      <c r="BD181" s="369"/>
      <c r="BE181" s="369"/>
      <c r="BF181" s="369"/>
      <c r="BG181" s="369"/>
      <c r="BH181" s="369"/>
      <c r="BI181" s="369"/>
      <c r="BJ181" s="369"/>
    </row>
    <row r="182" spans="3:62" x14ac:dyDescent="0.25">
      <c r="C182" s="369"/>
      <c r="D182" s="369"/>
      <c r="E182" s="369"/>
      <c r="F182" s="369"/>
      <c r="G182" s="369"/>
      <c r="H182" s="369"/>
      <c r="I182" s="369"/>
      <c r="J182" s="369"/>
      <c r="K182" s="369"/>
      <c r="L182" s="369"/>
      <c r="M182" s="369"/>
      <c r="N182" s="369"/>
      <c r="O182" s="369"/>
      <c r="P182" s="369"/>
      <c r="Q182" s="369"/>
      <c r="R182" s="369"/>
      <c r="S182" s="369"/>
      <c r="T182" s="369"/>
      <c r="U182" s="369"/>
      <c r="V182" s="369"/>
      <c r="W182" s="369"/>
      <c r="X182" s="369"/>
      <c r="Y182" s="369"/>
      <c r="Z182" s="369"/>
      <c r="AA182" s="369"/>
      <c r="AB182" s="369"/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  <c r="AM182" s="369"/>
      <c r="AN182" s="369"/>
      <c r="AO182" s="369"/>
      <c r="AP182" s="369"/>
      <c r="AQ182" s="369"/>
      <c r="AR182" s="369"/>
      <c r="AS182" s="369"/>
      <c r="AT182" s="369"/>
      <c r="AU182" s="369"/>
      <c r="AV182" s="369"/>
      <c r="AW182" s="369"/>
      <c r="AX182" s="369"/>
      <c r="AY182" s="369"/>
      <c r="AZ182" s="369"/>
      <c r="BA182" s="369"/>
      <c r="BB182" s="369"/>
      <c r="BC182" s="369"/>
      <c r="BD182" s="369"/>
      <c r="BE182" s="369"/>
      <c r="BF182" s="369"/>
      <c r="BG182" s="369"/>
      <c r="BH182" s="369"/>
      <c r="BI182" s="369"/>
      <c r="BJ182" s="369"/>
    </row>
    <row r="183" spans="3:62" x14ac:dyDescent="0.25">
      <c r="C183" s="369"/>
      <c r="D183" s="369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  <c r="AZ183" s="369"/>
      <c r="BA183" s="369"/>
      <c r="BB183" s="369"/>
      <c r="BC183" s="369"/>
      <c r="BD183" s="369"/>
      <c r="BE183" s="369"/>
      <c r="BF183" s="369"/>
      <c r="BG183" s="369"/>
      <c r="BH183" s="369"/>
      <c r="BI183" s="369"/>
      <c r="BJ183" s="369"/>
    </row>
    <row r="184" spans="3:62" x14ac:dyDescent="0.25">
      <c r="C184" s="369"/>
      <c r="D184" s="369"/>
      <c r="E184" s="369"/>
      <c r="F184" s="369"/>
      <c r="G184" s="369"/>
      <c r="H184" s="369"/>
      <c r="I184" s="36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  <c r="X184" s="369"/>
      <c r="Y184" s="369"/>
      <c r="Z184" s="369"/>
      <c r="AA184" s="369"/>
      <c r="AB184" s="369"/>
      <c r="AC184" s="369"/>
      <c r="AD184" s="369"/>
      <c r="AE184" s="369"/>
      <c r="AF184" s="369"/>
      <c r="AG184" s="369"/>
      <c r="AH184" s="369"/>
      <c r="AI184" s="369"/>
      <c r="AJ184" s="369"/>
      <c r="AK184" s="369"/>
      <c r="AL184" s="369"/>
      <c r="AM184" s="369"/>
      <c r="AN184" s="369"/>
      <c r="AO184" s="369"/>
      <c r="AP184" s="369"/>
      <c r="AQ184" s="369"/>
      <c r="AR184" s="369"/>
      <c r="AS184" s="369"/>
      <c r="AT184" s="369"/>
      <c r="AU184" s="369"/>
      <c r="AV184" s="369"/>
      <c r="AW184" s="369"/>
      <c r="AX184" s="369"/>
      <c r="AY184" s="369"/>
      <c r="AZ184" s="369"/>
      <c r="BA184" s="369"/>
      <c r="BB184" s="369"/>
      <c r="BC184" s="369"/>
      <c r="BD184" s="369"/>
      <c r="BE184" s="369"/>
      <c r="BF184" s="369"/>
      <c r="BG184" s="369"/>
      <c r="BH184" s="369"/>
      <c r="BI184" s="369"/>
      <c r="BJ184" s="369"/>
    </row>
    <row r="185" spans="3:62" x14ac:dyDescent="0.25">
      <c r="C185" s="369"/>
      <c r="D185" s="369"/>
      <c r="E185" s="369"/>
      <c r="F185" s="369"/>
      <c r="G185" s="369"/>
      <c r="H185" s="369"/>
      <c r="I185" s="369"/>
      <c r="J185" s="369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  <c r="U185" s="369"/>
      <c r="V185" s="369"/>
      <c r="W185" s="369"/>
      <c r="X185" s="369"/>
      <c r="Y185" s="369"/>
      <c r="Z185" s="369"/>
      <c r="AA185" s="369"/>
      <c r="AB185" s="369"/>
      <c r="AC185" s="369"/>
      <c r="AD185" s="369"/>
      <c r="AE185" s="369"/>
      <c r="AF185" s="369"/>
      <c r="AG185" s="369"/>
      <c r="AH185" s="369"/>
      <c r="AI185" s="369"/>
      <c r="AJ185" s="369"/>
      <c r="AK185" s="369"/>
      <c r="AL185" s="369"/>
      <c r="AM185" s="369"/>
      <c r="AN185" s="369"/>
      <c r="AO185" s="369"/>
      <c r="AP185" s="369"/>
      <c r="AQ185" s="369"/>
      <c r="AR185" s="369"/>
      <c r="AS185" s="369"/>
      <c r="AT185" s="369"/>
      <c r="AU185" s="369"/>
      <c r="AV185" s="369"/>
      <c r="AW185" s="369"/>
      <c r="AX185" s="369"/>
      <c r="AY185" s="369"/>
      <c r="AZ185" s="369"/>
      <c r="BA185" s="369"/>
      <c r="BB185" s="369"/>
      <c r="BC185" s="369"/>
      <c r="BD185" s="369"/>
      <c r="BE185" s="369"/>
      <c r="BF185" s="369"/>
      <c r="BG185" s="369"/>
      <c r="BH185" s="369"/>
      <c r="BI185" s="369"/>
      <c r="BJ185" s="369"/>
    </row>
    <row r="186" spans="3:62" x14ac:dyDescent="0.25">
      <c r="C186" s="369"/>
      <c r="D186" s="369"/>
      <c r="E186" s="369"/>
      <c r="F186" s="369"/>
      <c r="G186" s="369"/>
      <c r="H186" s="369"/>
      <c r="I186" s="369"/>
      <c r="J186" s="369"/>
      <c r="K186" s="369"/>
      <c r="L186" s="369"/>
      <c r="M186" s="369"/>
      <c r="N186" s="369"/>
      <c r="O186" s="369"/>
      <c r="P186" s="369"/>
      <c r="Q186" s="369"/>
      <c r="R186" s="369"/>
      <c r="S186" s="369"/>
      <c r="T186" s="369"/>
      <c r="U186" s="369"/>
      <c r="V186" s="369"/>
      <c r="W186" s="369"/>
      <c r="X186" s="369"/>
      <c r="Y186" s="369"/>
      <c r="Z186" s="369"/>
      <c r="AA186" s="369"/>
      <c r="AB186" s="369"/>
      <c r="AC186" s="369"/>
      <c r="AD186" s="369"/>
      <c r="AE186" s="369"/>
      <c r="AF186" s="369"/>
      <c r="AG186" s="369"/>
      <c r="AH186" s="369"/>
      <c r="AI186" s="369"/>
      <c r="AJ186" s="369"/>
      <c r="AK186" s="369"/>
      <c r="AL186" s="369"/>
      <c r="AM186" s="369"/>
      <c r="AN186" s="369"/>
      <c r="AO186" s="369"/>
      <c r="AP186" s="369"/>
      <c r="AQ186" s="369"/>
      <c r="AR186" s="369"/>
      <c r="AS186" s="369"/>
      <c r="AT186" s="369"/>
      <c r="AU186" s="369"/>
      <c r="AV186" s="369"/>
      <c r="AW186" s="369"/>
      <c r="AX186" s="369"/>
      <c r="AY186" s="369"/>
      <c r="AZ186" s="369"/>
      <c r="BA186" s="369"/>
      <c r="BB186" s="369"/>
      <c r="BC186" s="369"/>
      <c r="BD186" s="369"/>
      <c r="BE186" s="369"/>
      <c r="BF186" s="369"/>
      <c r="BG186" s="369"/>
      <c r="BH186" s="369"/>
      <c r="BI186" s="369"/>
      <c r="BJ186" s="369"/>
    </row>
    <row r="187" spans="3:62" x14ac:dyDescent="0.25">
      <c r="C187" s="369"/>
      <c r="D187" s="369"/>
      <c r="E187" s="369"/>
      <c r="F187" s="369"/>
      <c r="G187" s="369"/>
      <c r="H187" s="369"/>
      <c r="I187" s="369"/>
      <c r="J187" s="369"/>
      <c r="K187" s="369"/>
      <c r="L187" s="369"/>
      <c r="M187" s="369"/>
      <c r="N187" s="369"/>
      <c r="O187" s="369"/>
      <c r="P187" s="369"/>
      <c r="Q187" s="369"/>
      <c r="R187" s="369"/>
      <c r="S187" s="369"/>
      <c r="T187" s="369"/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69"/>
      <c r="AI187" s="369"/>
      <c r="AJ187" s="369"/>
      <c r="AK187" s="369"/>
      <c r="AL187" s="369"/>
      <c r="AM187" s="369"/>
      <c r="AN187" s="369"/>
      <c r="AO187" s="369"/>
      <c r="AP187" s="369"/>
      <c r="AQ187" s="369"/>
      <c r="AR187" s="369"/>
      <c r="AS187" s="369"/>
      <c r="AT187" s="369"/>
      <c r="AU187" s="369"/>
      <c r="AV187" s="369"/>
      <c r="AW187" s="369"/>
      <c r="AX187" s="369"/>
      <c r="AY187" s="369"/>
      <c r="AZ187" s="369"/>
      <c r="BA187" s="369"/>
      <c r="BB187" s="369"/>
      <c r="BC187" s="369"/>
      <c r="BD187" s="369"/>
      <c r="BE187" s="369"/>
      <c r="BF187" s="369"/>
      <c r="BG187" s="369"/>
      <c r="BH187" s="369"/>
      <c r="BI187" s="369"/>
      <c r="BJ187" s="369"/>
    </row>
    <row r="188" spans="3:62" x14ac:dyDescent="0.25">
      <c r="C188" s="369"/>
      <c r="D188" s="369"/>
      <c r="E188" s="369"/>
      <c r="F188" s="369"/>
      <c r="G188" s="369"/>
      <c r="H188" s="369"/>
      <c r="I188" s="369"/>
      <c r="J188" s="369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  <c r="U188" s="369"/>
      <c r="V188" s="369"/>
      <c r="W188" s="369"/>
      <c r="X188" s="369"/>
      <c r="Y188" s="369"/>
      <c r="Z188" s="369"/>
      <c r="AA188" s="369"/>
      <c r="AB188" s="369"/>
      <c r="AC188" s="369"/>
      <c r="AD188" s="369"/>
      <c r="AE188" s="369"/>
      <c r="AF188" s="369"/>
      <c r="AG188" s="369"/>
      <c r="AH188" s="369"/>
      <c r="AI188" s="369"/>
      <c r="AJ188" s="369"/>
      <c r="AK188" s="369"/>
      <c r="AL188" s="369"/>
      <c r="AM188" s="369"/>
      <c r="AN188" s="369"/>
      <c r="AO188" s="369"/>
      <c r="AP188" s="369"/>
      <c r="AQ188" s="369"/>
      <c r="AR188" s="369"/>
      <c r="AS188" s="369"/>
      <c r="AT188" s="369"/>
      <c r="AU188" s="369"/>
      <c r="AV188" s="369"/>
      <c r="AW188" s="369"/>
      <c r="AX188" s="369"/>
      <c r="AY188" s="369"/>
      <c r="AZ188" s="369"/>
      <c r="BA188" s="369"/>
      <c r="BB188" s="369"/>
      <c r="BC188" s="369"/>
      <c r="BD188" s="369"/>
      <c r="BE188" s="369"/>
      <c r="BF188" s="369"/>
      <c r="BG188" s="369"/>
      <c r="BH188" s="369"/>
      <c r="BI188" s="369"/>
      <c r="BJ188" s="369"/>
    </row>
    <row r="189" spans="3:62" x14ac:dyDescent="0.25">
      <c r="C189" s="369"/>
      <c r="D189" s="369"/>
      <c r="E189" s="369"/>
      <c r="F189" s="369"/>
      <c r="G189" s="369"/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  <c r="Y189" s="369"/>
      <c r="Z189" s="369"/>
      <c r="AA189" s="369"/>
      <c r="AB189" s="369"/>
      <c r="AC189" s="369"/>
      <c r="AD189" s="369"/>
      <c r="AE189" s="369"/>
      <c r="AF189" s="369"/>
      <c r="AG189" s="369"/>
      <c r="AH189" s="369"/>
      <c r="AI189" s="369"/>
      <c r="AJ189" s="369"/>
      <c r="AK189" s="369"/>
      <c r="AL189" s="369"/>
      <c r="AM189" s="369"/>
      <c r="AN189" s="369"/>
      <c r="AO189" s="369"/>
      <c r="AP189" s="369"/>
      <c r="AQ189" s="369"/>
      <c r="AR189" s="369"/>
      <c r="AS189" s="369"/>
      <c r="AT189" s="369"/>
      <c r="AU189" s="369"/>
      <c r="AV189" s="369"/>
      <c r="AW189" s="369"/>
      <c r="AX189" s="369"/>
      <c r="AY189" s="369"/>
      <c r="AZ189" s="369"/>
      <c r="BA189" s="369"/>
      <c r="BB189" s="369"/>
      <c r="BC189" s="369"/>
      <c r="BD189" s="369"/>
      <c r="BE189" s="369"/>
      <c r="BF189" s="369"/>
      <c r="BG189" s="369"/>
      <c r="BH189" s="369"/>
      <c r="BI189" s="369"/>
      <c r="BJ189" s="369"/>
    </row>
    <row r="190" spans="3:62" x14ac:dyDescent="0.25">
      <c r="C190" s="369"/>
      <c r="D190" s="369"/>
      <c r="E190" s="369"/>
      <c r="F190" s="369"/>
      <c r="G190" s="369"/>
      <c r="H190" s="369"/>
      <c r="I190" s="369"/>
      <c r="J190" s="369"/>
      <c r="K190" s="369"/>
      <c r="L190" s="369"/>
      <c r="M190" s="369"/>
      <c r="N190" s="369"/>
      <c r="O190" s="369"/>
      <c r="P190" s="369"/>
      <c r="Q190" s="369"/>
      <c r="R190" s="369"/>
      <c r="S190" s="369"/>
      <c r="T190" s="369"/>
      <c r="U190" s="369"/>
      <c r="V190" s="369"/>
      <c r="W190" s="369"/>
      <c r="X190" s="369"/>
      <c r="Y190" s="369"/>
      <c r="Z190" s="369"/>
      <c r="AA190" s="369"/>
      <c r="AB190" s="369"/>
      <c r="AC190" s="369"/>
      <c r="AD190" s="369"/>
      <c r="AE190" s="369"/>
      <c r="AF190" s="369"/>
      <c r="AG190" s="369"/>
      <c r="AH190" s="369"/>
      <c r="AI190" s="369"/>
      <c r="AJ190" s="369"/>
      <c r="AK190" s="369"/>
      <c r="AL190" s="369"/>
      <c r="AM190" s="369"/>
      <c r="AN190" s="369"/>
      <c r="AO190" s="369"/>
      <c r="AP190" s="369"/>
      <c r="AQ190" s="369"/>
      <c r="AR190" s="369"/>
      <c r="AS190" s="369"/>
      <c r="AT190" s="369"/>
      <c r="AU190" s="369"/>
      <c r="AV190" s="369"/>
      <c r="AW190" s="369"/>
      <c r="AX190" s="369"/>
      <c r="AY190" s="369"/>
      <c r="AZ190" s="369"/>
      <c r="BA190" s="369"/>
      <c r="BB190" s="369"/>
      <c r="BC190" s="369"/>
      <c r="BD190" s="369"/>
      <c r="BE190" s="369"/>
      <c r="BF190" s="369"/>
      <c r="BG190" s="369"/>
      <c r="BH190" s="369"/>
      <c r="BI190" s="369"/>
      <c r="BJ190" s="369"/>
    </row>
    <row r="191" spans="3:62" x14ac:dyDescent="0.25">
      <c r="C191" s="369"/>
      <c r="D191" s="369"/>
      <c r="E191" s="369"/>
      <c r="F191" s="369"/>
      <c r="G191" s="369"/>
      <c r="H191" s="369"/>
      <c r="I191" s="369"/>
      <c r="J191" s="369"/>
      <c r="K191" s="369"/>
      <c r="L191" s="369"/>
      <c r="M191" s="369"/>
      <c r="N191" s="369"/>
      <c r="O191" s="369"/>
      <c r="P191" s="369"/>
      <c r="Q191" s="369"/>
      <c r="R191" s="369"/>
      <c r="S191" s="369"/>
      <c r="T191" s="369"/>
      <c r="U191" s="369"/>
      <c r="V191" s="369"/>
      <c r="W191" s="369"/>
      <c r="X191" s="369"/>
      <c r="Y191" s="369"/>
      <c r="Z191" s="369"/>
      <c r="AA191" s="369"/>
      <c r="AB191" s="369"/>
      <c r="AC191" s="369"/>
      <c r="AD191" s="369"/>
      <c r="AE191" s="369"/>
      <c r="AF191" s="369"/>
      <c r="AG191" s="369"/>
      <c r="AH191" s="369"/>
      <c r="AI191" s="369"/>
      <c r="AJ191" s="369"/>
      <c r="AK191" s="369"/>
      <c r="AL191" s="369"/>
      <c r="AM191" s="369"/>
      <c r="AN191" s="369"/>
      <c r="AO191" s="369"/>
      <c r="AP191" s="369"/>
      <c r="AQ191" s="369"/>
      <c r="AR191" s="369"/>
      <c r="AS191" s="369"/>
      <c r="AT191" s="369"/>
      <c r="AU191" s="369"/>
      <c r="AV191" s="369"/>
      <c r="AW191" s="369"/>
      <c r="AX191" s="369"/>
      <c r="AY191" s="369"/>
      <c r="AZ191" s="369"/>
      <c r="BA191" s="369"/>
      <c r="BB191" s="369"/>
      <c r="BC191" s="369"/>
      <c r="BD191" s="369"/>
      <c r="BE191" s="369"/>
      <c r="BF191" s="369"/>
      <c r="BG191" s="369"/>
      <c r="BH191" s="369"/>
      <c r="BI191" s="369"/>
      <c r="BJ191" s="369"/>
    </row>
    <row r="192" spans="3:62" x14ac:dyDescent="0.25">
      <c r="C192" s="369"/>
      <c r="D192" s="369"/>
      <c r="E192" s="369"/>
      <c r="F192" s="369"/>
      <c r="G192" s="369"/>
      <c r="H192" s="369"/>
      <c r="I192" s="369"/>
      <c r="J192" s="369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  <c r="U192" s="369"/>
      <c r="V192" s="369"/>
      <c r="W192" s="369"/>
      <c r="X192" s="369"/>
      <c r="Y192" s="369"/>
      <c r="Z192" s="369"/>
      <c r="AA192" s="369"/>
      <c r="AB192" s="369"/>
      <c r="AC192" s="369"/>
      <c r="AD192" s="369"/>
      <c r="AE192" s="369"/>
      <c r="AF192" s="369"/>
      <c r="AG192" s="369"/>
      <c r="AH192" s="369"/>
      <c r="AI192" s="369"/>
      <c r="AJ192" s="369"/>
      <c r="AK192" s="369"/>
      <c r="AL192" s="369"/>
      <c r="AM192" s="369"/>
      <c r="AN192" s="369"/>
      <c r="AO192" s="369"/>
      <c r="AP192" s="369"/>
      <c r="AQ192" s="369"/>
      <c r="AR192" s="369"/>
      <c r="AS192" s="369"/>
      <c r="AT192" s="369"/>
      <c r="AU192" s="369"/>
      <c r="AV192" s="369"/>
      <c r="AW192" s="369"/>
      <c r="AX192" s="369"/>
      <c r="AY192" s="369"/>
      <c r="AZ192" s="369"/>
      <c r="BA192" s="369"/>
      <c r="BB192" s="369"/>
      <c r="BC192" s="369"/>
      <c r="BD192" s="369"/>
      <c r="BE192" s="369"/>
      <c r="BF192" s="369"/>
      <c r="BG192" s="369"/>
      <c r="BH192" s="369"/>
      <c r="BI192" s="369"/>
      <c r="BJ192" s="369"/>
    </row>
    <row r="193" spans="3:62" x14ac:dyDescent="0.25">
      <c r="C193" s="369"/>
      <c r="D193" s="369"/>
      <c r="E193" s="369"/>
      <c r="F193" s="369"/>
      <c r="G193" s="369"/>
      <c r="H193" s="369"/>
      <c r="I193" s="369"/>
      <c r="J193" s="369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  <c r="U193" s="369"/>
      <c r="V193" s="369"/>
      <c r="W193" s="369"/>
      <c r="X193" s="369"/>
      <c r="Y193" s="369"/>
      <c r="Z193" s="369"/>
      <c r="AA193" s="369"/>
      <c r="AB193" s="369"/>
      <c r="AC193" s="369"/>
      <c r="AD193" s="369"/>
      <c r="AE193" s="369"/>
      <c r="AF193" s="369"/>
      <c r="AG193" s="369"/>
      <c r="AH193" s="369"/>
      <c r="AI193" s="369"/>
      <c r="AJ193" s="369"/>
      <c r="AK193" s="369"/>
      <c r="AL193" s="369"/>
      <c r="AM193" s="369"/>
      <c r="AN193" s="369"/>
      <c r="AO193" s="369"/>
      <c r="AP193" s="369"/>
      <c r="AQ193" s="369"/>
      <c r="AR193" s="369"/>
      <c r="AS193" s="369"/>
      <c r="AT193" s="369"/>
      <c r="AU193" s="369"/>
      <c r="AV193" s="369"/>
      <c r="AW193" s="369"/>
      <c r="AX193" s="369"/>
      <c r="AY193" s="369"/>
      <c r="AZ193" s="369"/>
      <c r="BA193" s="369"/>
      <c r="BB193" s="369"/>
      <c r="BC193" s="369"/>
      <c r="BD193" s="369"/>
      <c r="BE193" s="369"/>
      <c r="BF193" s="369"/>
      <c r="BG193" s="369"/>
      <c r="BH193" s="369"/>
      <c r="BI193" s="369"/>
      <c r="BJ193" s="369"/>
    </row>
    <row r="194" spans="3:62" x14ac:dyDescent="0.25">
      <c r="C194" s="369"/>
      <c r="D194" s="369"/>
      <c r="E194" s="369"/>
      <c r="F194" s="369"/>
      <c r="G194" s="369"/>
      <c r="H194" s="369"/>
      <c r="I194" s="36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69"/>
      <c r="W194" s="369"/>
      <c r="X194" s="369"/>
      <c r="Y194" s="369"/>
      <c r="Z194" s="369"/>
      <c r="AA194" s="369"/>
      <c r="AB194" s="369"/>
      <c r="AC194" s="369"/>
      <c r="AD194" s="369"/>
      <c r="AE194" s="369"/>
      <c r="AF194" s="369"/>
      <c r="AG194" s="369"/>
      <c r="AH194" s="369"/>
      <c r="AI194" s="369"/>
      <c r="AJ194" s="369"/>
      <c r="AK194" s="369"/>
      <c r="AL194" s="369"/>
      <c r="AM194" s="369"/>
      <c r="AN194" s="369"/>
      <c r="AO194" s="369"/>
      <c r="AP194" s="369"/>
      <c r="AQ194" s="369"/>
      <c r="AR194" s="369"/>
      <c r="AS194" s="369"/>
      <c r="AT194" s="369"/>
      <c r="AU194" s="369"/>
      <c r="AV194" s="369"/>
      <c r="AW194" s="369"/>
      <c r="AX194" s="369"/>
      <c r="AY194" s="369"/>
      <c r="AZ194" s="369"/>
      <c r="BA194" s="369"/>
      <c r="BB194" s="369"/>
      <c r="BC194" s="369"/>
      <c r="BD194" s="369"/>
      <c r="BE194" s="369"/>
      <c r="BF194" s="369"/>
      <c r="BG194" s="369"/>
      <c r="BH194" s="369"/>
      <c r="BI194" s="369"/>
      <c r="BJ194" s="369"/>
    </row>
    <row r="195" spans="3:62" x14ac:dyDescent="0.25">
      <c r="C195" s="369"/>
      <c r="D195" s="369"/>
      <c r="E195" s="369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69"/>
      <c r="W195" s="369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69"/>
      <c r="AS195" s="369"/>
      <c r="AT195" s="369"/>
      <c r="AU195" s="369"/>
      <c r="AV195" s="369"/>
      <c r="AW195" s="369"/>
      <c r="AX195" s="369"/>
      <c r="AY195" s="369"/>
      <c r="AZ195" s="369"/>
      <c r="BA195" s="369"/>
      <c r="BB195" s="369"/>
      <c r="BC195" s="369"/>
      <c r="BD195" s="369"/>
      <c r="BE195" s="369"/>
      <c r="BF195" s="369"/>
      <c r="BG195" s="369"/>
      <c r="BH195" s="369"/>
      <c r="BI195" s="369"/>
      <c r="BJ195" s="369"/>
    </row>
    <row r="196" spans="3:62" x14ac:dyDescent="0.25">
      <c r="C196" s="369"/>
      <c r="D196" s="369"/>
      <c r="E196" s="369"/>
      <c r="F196" s="369"/>
      <c r="G196" s="369"/>
      <c r="H196" s="369"/>
      <c r="I196" s="369"/>
      <c r="J196" s="369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  <c r="U196" s="369"/>
      <c r="V196" s="369"/>
      <c r="W196" s="369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  <c r="AK196" s="369"/>
      <c r="AL196" s="369"/>
      <c r="AM196" s="369"/>
      <c r="AN196" s="369"/>
      <c r="AO196" s="369"/>
      <c r="AP196" s="369"/>
      <c r="AQ196" s="369"/>
      <c r="AR196" s="369"/>
      <c r="AS196" s="369"/>
      <c r="AT196" s="369"/>
      <c r="AU196" s="369"/>
      <c r="AV196" s="369"/>
      <c r="AW196" s="369"/>
      <c r="AX196" s="369"/>
      <c r="AY196" s="369"/>
      <c r="AZ196" s="369"/>
      <c r="BA196" s="369"/>
      <c r="BB196" s="369"/>
      <c r="BC196" s="369"/>
      <c r="BD196" s="369"/>
      <c r="BE196" s="369"/>
      <c r="BF196" s="369"/>
      <c r="BG196" s="369"/>
      <c r="BH196" s="369"/>
      <c r="BI196" s="369"/>
      <c r="BJ196" s="369"/>
    </row>
    <row r="197" spans="3:62" x14ac:dyDescent="0.25">
      <c r="C197" s="369"/>
      <c r="D197" s="369"/>
      <c r="E197" s="369"/>
      <c r="F197" s="369"/>
      <c r="G197" s="369"/>
      <c r="H197" s="369"/>
      <c r="I197" s="369"/>
      <c r="J197" s="369"/>
      <c r="K197" s="369"/>
      <c r="L197" s="369"/>
      <c r="M197" s="369"/>
      <c r="N197" s="369"/>
      <c r="O197" s="369"/>
      <c r="P197" s="369"/>
      <c r="Q197" s="369"/>
      <c r="R197" s="369"/>
      <c r="S197" s="369"/>
      <c r="T197" s="369"/>
      <c r="U197" s="369"/>
      <c r="V197" s="369"/>
      <c r="W197" s="369"/>
      <c r="X197" s="369"/>
      <c r="Y197" s="369"/>
      <c r="Z197" s="369"/>
      <c r="AA197" s="369"/>
      <c r="AB197" s="369"/>
      <c r="AC197" s="369"/>
      <c r="AD197" s="369"/>
      <c r="AE197" s="369"/>
      <c r="AF197" s="369"/>
      <c r="AG197" s="369"/>
      <c r="AH197" s="369"/>
      <c r="AI197" s="369"/>
      <c r="AJ197" s="369"/>
      <c r="AK197" s="369"/>
      <c r="AL197" s="369"/>
      <c r="AM197" s="369"/>
      <c r="AN197" s="369"/>
      <c r="AO197" s="369"/>
      <c r="AP197" s="369"/>
      <c r="AQ197" s="369"/>
      <c r="AR197" s="369"/>
      <c r="AS197" s="369"/>
      <c r="AT197" s="369"/>
      <c r="AU197" s="369"/>
      <c r="AV197" s="369"/>
      <c r="AW197" s="369"/>
      <c r="AX197" s="369"/>
      <c r="AY197" s="369"/>
      <c r="AZ197" s="369"/>
      <c r="BA197" s="369"/>
      <c r="BB197" s="369"/>
      <c r="BC197" s="369"/>
      <c r="BD197" s="369"/>
      <c r="BE197" s="369"/>
      <c r="BF197" s="369"/>
      <c r="BG197" s="369"/>
      <c r="BH197" s="369"/>
      <c r="BI197" s="369"/>
      <c r="BJ197" s="369"/>
    </row>
    <row r="198" spans="3:62" x14ac:dyDescent="0.25">
      <c r="C198" s="369"/>
      <c r="D198" s="369"/>
      <c r="E198" s="369"/>
      <c r="F198" s="369"/>
      <c r="G198" s="369"/>
      <c r="H198" s="369"/>
      <c r="I198" s="369"/>
      <c r="J198" s="369"/>
      <c r="K198" s="369"/>
      <c r="L198" s="369"/>
      <c r="M198" s="369"/>
      <c r="N198" s="369"/>
      <c r="O198" s="369"/>
      <c r="P198" s="369"/>
      <c r="Q198" s="369"/>
      <c r="R198" s="369"/>
      <c r="S198" s="369"/>
      <c r="T198" s="369"/>
      <c r="U198" s="369"/>
      <c r="V198" s="369"/>
      <c r="W198" s="369"/>
      <c r="X198" s="369"/>
      <c r="Y198" s="369"/>
      <c r="Z198" s="369"/>
      <c r="AA198" s="369"/>
      <c r="AB198" s="369"/>
      <c r="AC198" s="369"/>
      <c r="AD198" s="369"/>
      <c r="AE198" s="369"/>
      <c r="AF198" s="369"/>
      <c r="AG198" s="369"/>
      <c r="AH198" s="369"/>
      <c r="AI198" s="369"/>
      <c r="AJ198" s="369"/>
      <c r="AK198" s="369"/>
      <c r="AL198" s="369"/>
      <c r="AM198" s="369"/>
      <c r="AN198" s="369"/>
      <c r="AO198" s="369"/>
      <c r="AP198" s="369"/>
      <c r="AQ198" s="369"/>
      <c r="AR198" s="369"/>
      <c r="AS198" s="369"/>
      <c r="AT198" s="369"/>
      <c r="AU198" s="369"/>
      <c r="AV198" s="369"/>
      <c r="AW198" s="369"/>
      <c r="AX198" s="369"/>
      <c r="AY198" s="369"/>
      <c r="AZ198" s="369"/>
      <c r="BA198" s="369"/>
      <c r="BB198" s="369"/>
      <c r="BC198" s="369"/>
      <c r="BD198" s="369"/>
      <c r="BE198" s="369"/>
      <c r="BF198" s="369"/>
      <c r="BG198" s="369"/>
      <c r="BH198" s="369"/>
      <c r="BI198" s="369"/>
      <c r="BJ198" s="369"/>
    </row>
    <row r="199" spans="3:62" x14ac:dyDescent="0.25">
      <c r="C199" s="369"/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  <c r="X199" s="369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  <c r="AK199" s="369"/>
      <c r="AL199" s="369"/>
      <c r="AM199" s="369"/>
      <c r="AN199" s="369"/>
      <c r="AO199" s="369"/>
      <c r="AP199" s="369"/>
      <c r="AQ199" s="369"/>
      <c r="AR199" s="369"/>
      <c r="AS199" s="369"/>
      <c r="AT199" s="369"/>
      <c r="AU199" s="369"/>
      <c r="AV199" s="369"/>
      <c r="AW199" s="369"/>
      <c r="AX199" s="369"/>
      <c r="AY199" s="369"/>
      <c r="AZ199" s="369"/>
      <c r="BA199" s="369"/>
      <c r="BB199" s="369"/>
      <c r="BC199" s="369"/>
      <c r="BD199" s="369"/>
      <c r="BE199" s="369"/>
      <c r="BF199" s="369"/>
      <c r="BG199" s="369"/>
      <c r="BH199" s="369"/>
      <c r="BI199" s="369"/>
      <c r="BJ199" s="369"/>
    </row>
    <row r="200" spans="3:62" x14ac:dyDescent="0.25">
      <c r="C200" s="369"/>
      <c r="D200" s="369"/>
      <c r="E200" s="369"/>
      <c r="F200" s="369"/>
      <c r="G200" s="369"/>
      <c r="H200" s="369"/>
      <c r="I200" s="369"/>
      <c r="J200" s="369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  <c r="AZ200" s="369"/>
      <c r="BA200" s="369"/>
      <c r="BB200" s="369"/>
      <c r="BC200" s="369"/>
      <c r="BD200" s="369"/>
      <c r="BE200" s="369"/>
      <c r="BF200" s="369"/>
      <c r="BG200" s="369"/>
      <c r="BH200" s="369"/>
      <c r="BI200" s="369"/>
      <c r="BJ200" s="369"/>
    </row>
    <row r="201" spans="3:62" x14ac:dyDescent="0.25">
      <c r="C201" s="369"/>
      <c r="D201" s="369"/>
      <c r="E201" s="369"/>
      <c r="F201" s="369"/>
      <c r="G201" s="369"/>
      <c r="H201" s="369"/>
      <c r="I201" s="36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69"/>
      <c r="W201" s="369"/>
      <c r="X201" s="369"/>
      <c r="Y201" s="369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369"/>
      <c r="AK201" s="369"/>
      <c r="AL201" s="369"/>
      <c r="AM201" s="369"/>
      <c r="AN201" s="369"/>
      <c r="AO201" s="369"/>
      <c r="AP201" s="369"/>
      <c r="AQ201" s="369"/>
      <c r="AR201" s="369"/>
      <c r="AS201" s="369"/>
      <c r="AT201" s="369"/>
      <c r="AU201" s="369"/>
      <c r="AV201" s="369"/>
      <c r="AW201" s="369"/>
      <c r="AX201" s="369"/>
      <c r="AY201" s="369"/>
      <c r="AZ201" s="369"/>
      <c r="BA201" s="369"/>
      <c r="BB201" s="369"/>
      <c r="BC201" s="369"/>
      <c r="BD201" s="369"/>
      <c r="BE201" s="369"/>
      <c r="BF201" s="369"/>
      <c r="BG201" s="369"/>
      <c r="BH201" s="369"/>
      <c r="BI201" s="369"/>
      <c r="BJ201" s="369"/>
    </row>
    <row r="202" spans="3:62" x14ac:dyDescent="0.25">
      <c r="C202" s="369"/>
      <c r="D202" s="369"/>
      <c r="E202" s="369"/>
      <c r="F202" s="369"/>
      <c r="G202" s="369"/>
      <c r="H202" s="369"/>
      <c r="I202" s="369"/>
      <c r="J202" s="369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  <c r="U202" s="369"/>
      <c r="V202" s="369"/>
      <c r="W202" s="369"/>
      <c r="X202" s="369"/>
      <c r="Y202" s="369"/>
      <c r="Z202" s="369"/>
      <c r="AA202" s="369"/>
      <c r="AB202" s="369"/>
      <c r="AC202" s="369"/>
      <c r="AD202" s="369"/>
      <c r="AE202" s="369"/>
      <c r="AF202" s="369"/>
      <c r="AG202" s="369"/>
      <c r="AH202" s="369"/>
      <c r="AI202" s="369"/>
      <c r="AJ202" s="369"/>
      <c r="AK202" s="369"/>
      <c r="AL202" s="369"/>
      <c r="AM202" s="369"/>
      <c r="AN202" s="369"/>
      <c r="AO202" s="369"/>
      <c r="AP202" s="369"/>
      <c r="AQ202" s="369"/>
      <c r="AR202" s="369"/>
      <c r="AS202" s="369"/>
      <c r="AT202" s="369"/>
      <c r="AU202" s="369"/>
      <c r="AV202" s="369"/>
      <c r="AW202" s="369"/>
      <c r="AX202" s="369"/>
      <c r="AY202" s="369"/>
      <c r="AZ202" s="369"/>
      <c r="BA202" s="369"/>
      <c r="BB202" s="369"/>
      <c r="BC202" s="369"/>
      <c r="BD202" s="369"/>
      <c r="BE202" s="369"/>
      <c r="BF202" s="369"/>
      <c r="BG202" s="369"/>
      <c r="BH202" s="369"/>
      <c r="BI202" s="369"/>
      <c r="BJ202" s="369"/>
    </row>
    <row r="203" spans="3:62" x14ac:dyDescent="0.25">
      <c r="C203" s="369"/>
      <c r="D203" s="369"/>
      <c r="E203" s="369"/>
      <c r="F203" s="369"/>
      <c r="G203" s="369"/>
      <c r="H203" s="369"/>
      <c r="I203" s="36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69"/>
      <c r="AJ203" s="369"/>
      <c r="AK203" s="369"/>
      <c r="AL203" s="369"/>
      <c r="AM203" s="369"/>
      <c r="AN203" s="369"/>
      <c r="AO203" s="369"/>
      <c r="AP203" s="369"/>
      <c r="AQ203" s="369"/>
      <c r="AR203" s="369"/>
      <c r="AS203" s="369"/>
      <c r="AT203" s="369"/>
      <c r="AU203" s="369"/>
      <c r="AV203" s="369"/>
      <c r="AW203" s="369"/>
      <c r="AX203" s="369"/>
      <c r="AY203" s="369"/>
      <c r="AZ203" s="369"/>
      <c r="BA203" s="369"/>
      <c r="BB203" s="369"/>
      <c r="BC203" s="369"/>
      <c r="BD203" s="369"/>
      <c r="BE203" s="369"/>
      <c r="BF203" s="369"/>
      <c r="BG203" s="369"/>
      <c r="BH203" s="369"/>
      <c r="BI203" s="369"/>
      <c r="BJ203" s="369"/>
    </row>
    <row r="204" spans="3:62" x14ac:dyDescent="0.25">
      <c r="C204" s="369"/>
      <c r="D204" s="369"/>
      <c r="E204" s="369"/>
      <c r="F204" s="369"/>
      <c r="G204" s="369"/>
      <c r="H204" s="369"/>
      <c r="I204" s="36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369"/>
      <c r="AK204" s="369"/>
      <c r="AL204" s="369"/>
      <c r="AM204" s="369"/>
      <c r="AN204" s="369"/>
      <c r="AO204" s="369"/>
      <c r="AP204" s="369"/>
      <c r="AQ204" s="369"/>
      <c r="AR204" s="369"/>
      <c r="AS204" s="369"/>
      <c r="AT204" s="369"/>
      <c r="AU204" s="369"/>
      <c r="AV204" s="369"/>
      <c r="AW204" s="369"/>
      <c r="AX204" s="369"/>
      <c r="AY204" s="369"/>
      <c r="AZ204" s="369"/>
      <c r="BA204" s="369"/>
      <c r="BB204" s="369"/>
      <c r="BC204" s="369"/>
      <c r="BD204" s="369"/>
      <c r="BE204" s="369"/>
      <c r="BF204" s="369"/>
      <c r="BG204" s="369"/>
      <c r="BH204" s="369"/>
      <c r="BI204" s="369"/>
      <c r="BJ204" s="369"/>
    </row>
    <row r="205" spans="3:62" x14ac:dyDescent="0.25">
      <c r="C205" s="369"/>
      <c r="D205" s="369"/>
      <c r="E205" s="369"/>
      <c r="F205" s="369"/>
      <c r="G205" s="369"/>
      <c r="H205" s="369"/>
      <c r="I205" s="369"/>
      <c r="J205" s="369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  <c r="U205" s="369"/>
      <c r="V205" s="369"/>
      <c r="W205" s="369"/>
      <c r="X205" s="369"/>
      <c r="Y205" s="369"/>
      <c r="Z205" s="369"/>
      <c r="AA205" s="369"/>
      <c r="AB205" s="369"/>
      <c r="AC205" s="369"/>
      <c r="AD205" s="369"/>
      <c r="AE205" s="369"/>
      <c r="AF205" s="369"/>
      <c r="AG205" s="369"/>
      <c r="AH205" s="369"/>
      <c r="AI205" s="369"/>
      <c r="AJ205" s="369"/>
      <c r="AK205" s="369"/>
      <c r="AL205" s="369"/>
      <c r="AM205" s="369"/>
      <c r="AN205" s="369"/>
      <c r="AO205" s="369"/>
      <c r="AP205" s="369"/>
      <c r="AQ205" s="369"/>
      <c r="AR205" s="369"/>
      <c r="AS205" s="369"/>
      <c r="AT205" s="369"/>
      <c r="AU205" s="369"/>
      <c r="AV205" s="369"/>
      <c r="AW205" s="369"/>
      <c r="AX205" s="369"/>
      <c r="AY205" s="369"/>
      <c r="AZ205" s="369"/>
      <c r="BA205" s="369"/>
      <c r="BB205" s="369"/>
      <c r="BC205" s="369"/>
      <c r="BD205" s="369"/>
      <c r="BE205" s="369"/>
      <c r="BF205" s="369"/>
      <c r="BG205" s="369"/>
      <c r="BH205" s="369"/>
      <c r="BI205" s="369"/>
      <c r="BJ205" s="369"/>
    </row>
    <row r="206" spans="3:62" x14ac:dyDescent="0.25">
      <c r="C206" s="369"/>
      <c r="D206" s="369"/>
      <c r="E206" s="369"/>
      <c r="F206" s="369"/>
      <c r="G206" s="369"/>
      <c r="H206" s="369"/>
      <c r="I206" s="36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69"/>
      <c r="W206" s="369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369"/>
      <c r="AK206" s="369"/>
      <c r="AL206" s="369"/>
      <c r="AM206" s="369"/>
      <c r="AN206" s="369"/>
      <c r="AO206" s="369"/>
      <c r="AP206" s="369"/>
      <c r="AQ206" s="369"/>
      <c r="AR206" s="369"/>
      <c r="AS206" s="369"/>
      <c r="AT206" s="369"/>
      <c r="AU206" s="369"/>
      <c r="AV206" s="369"/>
      <c r="AW206" s="369"/>
      <c r="AX206" s="369"/>
      <c r="AY206" s="369"/>
      <c r="AZ206" s="369"/>
      <c r="BA206" s="369"/>
      <c r="BB206" s="369"/>
      <c r="BC206" s="369"/>
      <c r="BD206" s="369"/>
      <c r="BE206" s="369"/>
      <c r="BF206" s="369"/>
      <c r="BG206" s="369"/>
      <c r="BH206" s="369"/>
      <c r="BI206" s="369"/>
      <c r="BJ206" s="369"/>
    </row>
    <row r="207" spans="3:62" x14ac:dyDescent="0.25">
      <c r="C207" s="369"/>
      <c r="D207" s="369"/>
      <c r="E207" s="369"/>
      <c r="F207" s="369"/>
      <c r="G207" s="369"/>
      <c r="H207" s="369"/>
      <c r="I207" s="369"/>
      <c r="J207" s="369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  <c r="U207" s="369"/>
      <c r="V207" s="369"/>
      <c r="W207" s="369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369"/>
      <c r="AI207" s="369"/>
      <c r="AJ207" s="369"/>
      <c r="AK207" s="369"/>
      <c r="AL207" s="369"/>
      <c r="AM207" s="369"/>
      <c r="AN207" s="369"/>
      <c r="AO207" s="369"/>
      <c r="AP207" s="369"/>
      <c r="AQ207" s="369"/>
      <c r="AR207" s="369"/>
      <c r="AS207" s="369"/>
      <c r="AT207" s="369"/>
      <c r="AU207" s="369"/>
      <c r="AV207" s="369"/>
      <c r="AW207" s="369"/>
      <c r="AX207" s="369"/>
      <c r="AY207" s="369"/>
      <c r="AZ207" s="369"/>
      <c r="BA207" s="369"/>
      <c r="BB207" s="369"/>
      <c r="BC207" s="369"/>
      <c r="BD207" s="369"/>
      <c r="BE207" s="369"/>
      <c r="BF207" s="369"/>
      <c r="BG207" s="369"/>
      <c r="BH207" s="369"/>
      <c r="BI207" s="369"/>
      <c r="BJ207" s="369"/>
    </row>
    <row r="208" spans="3:62" x14ac:dyDescent="0.25">
      <c r="C208" s="369"/>
      <c r="D208" s="369"/>
      <c r="E208" s="369"/>
      <c r="F208" s="369"/>
      <c r="G208" s="369"/>
      <c r="H208" s="369"/>
      <c r="I208" s="36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69"/>
      <c r="W208" s="369"/>
      <c r="X208" s="369"/>
      <c r="Y208" s="369"/>
      <c r="Z208" s="369"/>
      <c r="AA208" s="369"/>
      <c r="AB208" s="369"/>
      <c r="AC208" s="369"/>
      <c r="AD208" s="369"/>
      <c r="AE208" s="369"/>
      <c r="AF208" s="369"/>
      <c r="AG208" s="369"/>
      <c r="AH208" s="369"/>
      <c r="AI208" s="369"/>
      <c r="AJ208" s="369"/>
      <c r="AK208" s="369"/>
      <c r="AL208" s="369"/>
      <c r="AM208" s="369"/>
      <c r="AN208" s="369"/>
      <c r="AO208" s="369"/>
      <c r="AP208" s="369"/>
      <c r="AQ208" s="369"/>
      <c r="AR208" s="369"/>
      <c r="AS208" s="369"/>
      <c r="AT208" s="369"/>
      <c r="AU208" s="369"/>
      <c r="AV208" s="369"/>
      <c r="AW208" s="369"/>
      <c r="AX208" s="369"/>
      <c r="AY208" s="369"/>
      <c r="AZ208" s="369"/>
      <c r="BA208" s="369"/>
      <c r="BB208" s="369"/>
      <c r="BC208" s="369"/>
      <c r="BD208" s="369"/>
      <c r="BE208" s="369"/>
      <c r="BF208" s="369"/>
      <c r="BG208" s="369"/>
      <c r="BH208" s="369"/>
      <c r="BI208" s="369"/>
      <c r="BJ208" s="369"/>
    </row>
    <row r="209" spans="3:62" x14ac:dyDescent="0.25">
      <c r="C209" s="369"/>
      <c r="D209" s="369"/>
      <c r="E209" s="369"/>
      <c r="F209" s="369"/>
      <c r="G209" s="369"/>
      <c r="H209" s="369"/>
      <c r="I209" s="36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  <c r="X209" s="369"/>
      <c r="Y209" s="369"/>
      <c r="Z209" s="369"/>
      <c r="AA209" s="369"/>
      <c r="AB209" s="369"/>
      <c r="AC209" s="369"/>
      <c r="AD209" s="369"/>
      <c r="AE209" s="369"/>
      <c r="AF209" s="369"/>
      <c r="AG209" s="369"/>
      <c r="AH209" s="369"/>
      <c r="AI209" s="369"/>
      <c r="AJ209" s="369"/>
      <c r="AK209" s="369"/>
      <c r="AL209" s="369"/>
      <c r="AM209" s="369"/>
      <c r="AN209" s="369"/>
      <c r="AO209" s="369"/>
      <c r="AP209" s="369"/>
      <c r="AQ209" s="369"/>
      <c r="AR209" s="369"/>
      <c r="AS209" s="369"/>
      <c r="AT209" s="369"/>
      <c r="AU209" s="369"/>
      <c r="AV209" s="369"/>
      <c r="AW209" s="369"/>
      <c r="AX209" s="369"/>
      <c r="AY209" s="369"/>
      <c r="AZ209" s="369"/>
      <c r="BA209" s="369"/>
      <c r="BB209" s="369"/>
      <c r="BC209" s="369"/>
      <c r="BD209" s="369"/>
      <c r="BE209" s="369"/>
      <c r="BF209" s="369"/>
      <c r="BG209" s="369"/>
      <c r="BH209" s="369"/>
      <c r="BI209" s="369"/>
      <c r="BJ209" s="369"/>
    </row>
    <row r="210" spans="3:62" x14ac:dyDescent="0.25">
      <c r="C210" s="369"/>
      <c r="D210" s="369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  <c r="U210" s="369"/>
      <c r="V210" s="369"/>
      <c r="W210" s="369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369"/>
      <c r="AI210" s="369"/>
      <c r="AJ210" s="369"/>
      <c r="AK210" s="369"/>
      <c r="AL210" s="369"/>
      <c r="AM210" s="369"/>
      <c r="AN210" s="369"/>
      <c r="AO210" s="369"/>
      <c r="AP210" s="369"/>
      <c r="AQ210" s="369"/>
      <c r="AR210" s="369"/>
      <c r="AS210" s="369"/>
      <c r="AT210" s="369"/>
      <c r="AU210" s="369"/>
      <c r="AV210" s="369"/>
      <c r="AW210" s="369"/>
      <c r="AX210" s="369"/>
      <c r="AY210" s="369"/>
      <c r="AZ210" s="369"/>
      <c r="BA210" s="369"/>
      <c r="BB210" s="369"/>
      <c r="BC210" s="369"/>
      <c r="BD210" s="369"/>
      <c r="BE210" s="369"/>
      <c r="BF210" s="369"/>
      <c r="BG210" s="369"/>
      <c r="BH210" s="369"/>
      <c r="BI210" s="369"/>
      <c r="BJ210" s="369"/>
    </row>
    <row r="211" spans="3:62" x14ac:dyDescent="0.25">
      <c r="C211" s="369"/>
      <c r="D211" s="369"/>
      <c r="E211" s="369"/>
      <c r="F211" s="369"/>
      <c r="G211" s="369"/>
      <c r="H211" s="369"/>
      <c r="I211" s="369"/>
      <c r="J211" s="369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69"/>
      <c r="W211" s="369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369"/>
      <c r="AK211" s="369"/>
      <c r="AL211" s="369"/>
      <c r="AM211" s="369"/>
      <c r="AN211" s="369"/>
      <c r="AO211" s="369"/>
      <c r="AP211" s="369"/>
      <c r="AQ211" s="369"/>
      <c r="AR211" s="369"/>
      <c r="AS211" s="369"/>
      <c r="AT211" s="369"/>
      <c r="AU211" s="369"/>
      <c r="AV211" s="369"/>
      <c r="AW211" s="369"/>
      <c r="AX211" s="369"/>
      <c r="AY211" s="369"/>
      <c r="AZ211" s="369"/>
      <c r="BA211" s="369"/>
      <c r="BB211" s="369"/>
      <c r="BC211" s="369"/>
      <c r="BD211" s="369"/>
      <c r="BE211" s="369"/>
      <c r="BF211" s="369"/>
      <c r="BG211" s="369"/>
      <c r="BH211" s="369"/>
      <c r="BI211" s="369"/>
      <c r="BJ211" s="369"/>
    </row>
    <row r="212" spans="3:62" x14ac:dyDescent="0.25">
      <c r="C212" s="369"/>
      <c r="D212" s="369"/>
      <c r="E212" s="369"/>
      <c r="F212" s="369"/>
      <c r="G212" s="369"/>
      <c r="H212" s="369"/>
      <c r="I212" s="369"/>
      <c r="J212" s="369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369"/>
      <c r="AK212" s="369"/>
      <c r="AL212" s="369"/>
      <c r="AM212" s="369"/>
      <c r="AN212" s="369"/>
      <c r="AO212" s="369"/>
      <c r="AP212" s="369"/>
      <c r="AQ212" s="369"/>
      <c r="AR212" s="369"/>
      <c r="AS212" s="369"/>
      <c r="AT212" s="369"/>
      <c r="AU212" s="369"/>
      <c r="AV212" s="369"/>
      <c r="AW212" s="369"/>
      <c r="AX212" s="369"/>
      <c r="AY212" s="369"/>
      <c r="AZ212" s="369"/>
      <c r="BA212" s="369"/>
      <c r="BB212" s="369"/>
      <c r="BC212" s="369"/>
      <c r="BD212" s="369"/>
      <c r="BE212" s="369"/>
      <c r="BF212" s="369"/>
      <c r="BG212" s="369"/>
      <c r="BH212" s="369"/>
      <c r="BI212" s="369"/>
      <c r="BJ212" s="369"/>
    </row>
    <row r="213" spans="3:62" x14ac:dyDescent="0.25">
      <c r="C213" s="369"/>
      <c r="D213" s="369"/>
      <c r="E213" s="369"/>
      <c r="F213" s="369"/>
      <c r="G213" s="369"/>
      <c r="H213" s="369"/>
      <c r="I213" s="36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369"/>
      <c r="AK213" s="369"/>
      <c r="AL213" s="369"/>
      <c r="AM213" s="369"/>
      <c r="AN213" s="369"/>
      <c r="AO213" s="369"/>
      <c r="AP213" s="369"/>
      <c r="AQ213" s="369"/>
      <c r="AR213" s="369"/>
      <c r="AS213" s="369"/>
      <c r="AT213" s="369"/>
      <c r="AU213" s="369"/>
      <c r="AV213" s="369"/>
      <c r="AW213" s="369"/>
      <c r="AX213" s="369"/>
      <c r="AY213" s="369"/>
      <c r="AZ213" s="369"/>
      <c r="BA213" s="369"/>
      <c r="BB213" s="369"/>
      <c r="BC213" s="369"/>
      <c r="BD213" s="369"/>
      <c r="BE213" s="369"/>
      <c r="BF213" s="369"/>
      <c r="BG213" s="369"/>
      <c r="BH213" s="369"/>
      <c r="BI213" s="369"/>
      <c r="BJ213" s="369"/>
    </row>
    <row r="214" spans="3:62" x14ac:dyDescent="0.25">
      <c r="C214" s="369"/>
      <c r="D214" s="369"/>
      <c r="E214" s="369"/>
      <c r="F214" s="369"/>
      <c r="G214" s="369"/>
      <c r="H214" s="369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369"/>
      <c r="AK214" s="369"/>
      <c r="AL214" s="369"/>
      <c r="AM214" s="369"/>
      <c r="AN214" s="369"/>
      <c r="AO214" s="369"/>
      <c r="AP214" s="369"/>
      <c r="AQ214" s="369"/>
      <c r="AR214" s="369"/>
      <c r="AS214" s="369"/>
      <c r="AT214" s="369"/>
      <c r="AU214" s="369"/>
      <c r="AV214" s="369"/>
      <c r="AW214" s="369"/>
      <c r="AX214" s="369"/>
      <c r="AY214" s="369"/>
      <c r="AZ214" s="369"/>
      <c r="BA214" s="369"/>
      <c r="BB214" s="369"/>
      <c r="BC214" s="369"/>
      <c r="BD214" s="369"/>
      <c r="BE214" s="369"/>
      <c r="BF214" s="369"/>
      <c r="BG214" s="369"/>
      <c r="BH214" s="369"/>
      <c r="BI214" s="369"/>
      <c r="BJ214" s="369"/>
    </row>
    <row r="215" spans="3:62" x14ac:dyDescent="0.25">
      <c r="C215" s="369"/>
      <c r="D215" s="369"/>
      <c r="E215" s="369"/>
      <c r="F215" s="369"/>
      <c r="G215" s="369"/>
      <c r="H215" s="369"/>
      <c r="I215" s="369"/>
      <c r="J215" s="369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69"/>
      <c r="AE215" s="369"/>
      <c r="AF215" s="369"/>
      <c r="AG215" s="369"/>
      <c r="AH215" s="369"/>
      <c r="AI215" s="369"/>
      <c r="AJ215" s="369"/>
      <c r="AK215" s="369"/>
      <c r="AL215" s="369"/>
      <c r="AM215" s="369"/>
      <c r="AN215" s="369"/>
      <c r="AO215" s="369"/>
      <c r="AP215" s="369"/>
      <c r="AQ215" s="369"/>
      <c r="AR215" s="369"/>
      <c r="AS215" s="369"/>
      <c r="AT215" s="369"/>
      <c r="AU215" s="369"/>
      <c r="AV215" s="369"/>
      <c r="AW215" s="369"/>
      <c r="AX215" s="369"/>
      <c r="AY215" s="369"/>
      <c r="AZ215" s="369"/>
      <c r="BA215" s="369"/>
      <c r="BB215" s="369"/>
      <c r="BC215" s="369"/>
      <c r="BD215" s="369"/>
      <c r="BE215" s="369"/>
      <c r="BF215" s="369"/>
      <c r="BG215" s="369"/>
      <c r="BH215" s="369"/>
      <c r="BI215" s="369"/>
      <c r="BJ215" s="369"/>
    </row>
    <row r="216" spans="3:62" x14ac:dyDescent="0.25">
      <c r="C216" s="369"/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  <c r="U216" s="369"/>
      <c r="V216" s="369"/>
      <c r="W216" s="369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369"/>
      <c r="AI216" s="369"/>
      <c r="AJ216" s="369"/>
      <c r="AK216" s="369"/>
      <c r="AL216" s="369"/>
      <c r="AM216" s="369"/>
      <c r="AN216" s="369"/>
      <c r="AO216" s="369"/>
      <c r="AP216" s="369"/>
      <c r="AQ216" s="369"/>
      <c r="AR216" s="369"/>
      <c r="AS216" s="369"/>
      <c r="AT216" s="369"/>
      <c r="AU216" s="369"/>
      <c r="AV216" s="369"/>
      <c r="AW216" s="369"/>
      <c r="AX216" s="369"/>
      <c r="AY216" s="369"/>
      <c r="AZ216" s="369"/>
      <c r="BA216" s="369"/>
      <c r="BB216" s="369"/>
      <c r="BC216" s="369"/>
      <c r="BD216" s="369"/>
      <c r="BE216" s="369"/>
      <c r="BF216" s="369"/>
      <c r="BG216" s="369"/>
      <c r="BH216" s="369"/>
      <c r="BI216" s="369"/>
      <c r="BJ216" s="369"/>
    </row>
    <row r="217" spans="3:62" x14ac:dyDescent="0.25">
      <c r="C217" s="369"/>
      <c r="D217" s="369"/>
      <c r="E217" s="369"/>
      <c r="F217" s="369"/>
      <c r="G217" s="369"/>
      <c r="H217" s="369"/>
      <c r="I217" s="369"/>
      <c r="J217" s="369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69"/>
      <c r="W217" s="369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369"/>
      <c r="AI217" s="369"/>
      <c r="AJ217" s="369"/>
      <c r="AK217" s="369"/>
      <c r="AL217" s="369"/>
      <c r="AM217" s="369"/>
      <c r="AN217" s="369"/>
      <c r="AO217" s="369"/>
      <c r="AP217" s="369"/>
      <c r="AQ217" s="369"/>
      <c r="AR217" s="369"/>
      <c r="AS217" s="369"/>
      <c r="AT217" s="369"/>
      <c r="AU217" s="369"/>
      <c r="AV217" s="369"/>
      <c r="AW217" s="369"/>
      <c r="AX217" s="369"/>
      <c r="AY217" s="369"/>
      <c r="AZ217" s="369"/>
      <c r="BA217" s="369"/>
      <c r="BB217" s="369"/>
      <c r="BC217" s="369"/>
      <c r="BD217" s="369"/>
      <c r="BE217" s="369"/>
      <c r="BF217" s="369"/>
      <c r="BG217" s="369"/>
      <c r="BH217" s="369"/>
      <c r="BI217" s="369"/>
      <c r="BJ217" s="369"/>
    </row>
    <row r="218" spans="3:62" x14ac:dyDescent="0.25">
      <c r="C218" s="369"/>
      <c r="D218" s="369"/>
      <c r="E218" s="369"/>
      <c r="F218" s="369"/>
      <c r="G218" s="369"/>
      <c r="H218" s="369"/>
      <c r="I218" s="369"/>
      <c r="J218" s="369"/>
      <c r="K218" s="369"/>
      <c r="L218" s="369"/>
      <c r="M218" s="369"/>
      <c r="N218" s="369"/>
      <c r="O218" s="369"/>
      <c r="P218" s="369"/>
      <c r="Q218" s="369"/>
      <c r="R218" s="369"/>
      <c r="S218" s="369"/>
      <c r="T218" s="369"/>
      <c r="U218" s="369"/>
      <c r="V218" s="369"/>
      <c r="W218" s="369"/>
      <c r="X218" s="369"/>
      <c r="Y218" s="369"/>
      <c r="Z218" s="369"/>
      <c r="AA218" s="369"/>
      <c r="AB218" s="369"/>
      <c r="AC218" s="369"/>
      <c r="AD218" s="369"/>
      <c r="AE218" s="369"/>
      <c r="AF218" s="369"/>
      <c r="AG218" s="369"/>
      <c r="AH218" s="369"/>
      <c r="AI218" s="369"/>
      <c r="AJ218" s="369"/>
      <c r="AK218" s="369"/>
      <c r="AL218" s="369"/>
      <c r="AM218" s="369"/>
      <c r="AN218" s="369"/>
      <c r="AO218" s="369"/>
      <c r="AP218" s="369"/>
      <c r="AQ218" s="369"/>
      <c r="AR218" s="369"/>
      <c r="AS218" s="369"/>
      <c r="AT218" s="369"/>
      <c r="AU218" s="369"/>
      <c r="AV218" s="369"/>
      <c r="AW218" s="369"/>
      <c r="AX218" s="369"/>
      <c r="AY218" s="369"/>
      <c r="AZ218" s="369"/>
      <c r="BA218" s="369"/>
      <c r="BB218" s="369"/>
      <c r="BC218" s="369"/>
      <c r="BD218" s="369"/>
      <c r="BE218" s="369"/>
      <c r="BF218" s="369"/>
      <c r="BG218" s="369"/>
      <c r="BH218" s="369"/>
      <c r="BI218" s="369"/>
      <c r="BJ218" s="369"/>
    </row>
    <row r="219" spans="3:62" x14ac:dyDescent="0.25">
      <c r="C219" s="369"/>
      <c r="D219" s="369"/>
      <c r="E219" s="369"/>
      <c r="F219" s="369"/>
      <c r="G219" s="369"/>
      <c r="H219" s="369"/>
      <c r="I219" s="36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69"/>
      <c r="W219" s="369"/>
      <c r="X219" s="369"/>
      <c r="Y219" s="369"/>
      <c r="Z219" s="369"/>
      <c r="AA219" s="369"/>
      <c r="AB219" s="369"/>
      <c r="AC219" s="369"/>
      <c r="AD219" s="369"/>
      <c r="AE219" s="369"/>
      <c r="AF219" s="369"/>
      <c r="AG219" s="369"/>
      <c r="AH219" s="369"/>
      <c r="AI219" s="369"/>
      <c r="AJ219" s="369"/>
      <c r="AK219" s="369"/>
      <c r="AL219" s="369"/>
      <c r="AM219" s="369"/>
      <c r="AN219" s="369"/>
      <c r="AO219" s="369"/>
      <c r="AP219" s="369"/>
      <c r="AQ219" s="369"/>
      <c r="AR219" s="369"/>
      <c r="AS219" s="369"/>
      <c r="AT219" s="369"/>
      <c r="AU219" s="369"/>
      <c r="AV219" s="369"/>
      <c r="AW219" s="369"/>
      <c r="AX219" s="369"/>
      <c r="AY219" s="369"/>
      <c r="AZ219" s="369"/>
      <c r="BA219" s="369"/>
      <c r="BB219" s="369"/>
      <c r="BC219" s="369"/>
      <c r="BD219" s="369"/>
      <c r="BE219" s="369"/>
      <c r="BF219" s="369"/>
      <c r="BG219" s="369"/>
      <c r="BH219" s="369"/>
      <c r="BI219" s="369"/>
      <c r="BJ219" s="369"/>
    </row>
    <row r="220" spans="3:62" x14ac:dyDescent="0.25">
      <c r="C220" s="369"/>
      <c r="D220" s="369"/>
      <c r="E220" s="369"/>
      <c r="F220" s="369"/>
      <c r="G220" s="369"/>
      <c r="H220" s="369"/>
      <c r="I220" s="369"/>
      <c r="J220" s="369"/>
      <c r="K220" s="369"/>
      <c r="L220" s="369"/>
      <c r="M220" s="369"/>
      <c r="N220" s="369"/>
      <c r="O220" s="369"/>
      <c r="P220" s="369"/>
      <c r="Q220" s="369"/>
      <c r="R220" s="369"/>
      <c r="S220" s="369"/>
      <c r="T220" s="369"/>
      <c r="U220" s="369"/>
      <c r="V220" s="369"/>
      <c r="W220" s="369"/>
      <c r="X220" s="369"/>
      <c r="Y220" s="369"/>
      <c r="Z220" s="369"/>
      <c r="AA220" s="369"/>
      <c r="AB220" s="369"/>
      <c r="AC220" s="369"/>
      <c r="AD220" s="369"/>
      <c r="AE220" s="369"/>
      <c r="AF220" s="369"/>
      <c r="AG220" s="369"/>
      <c r="AH220" s="369"/>
      <c r="AI220" s="369"/>
      <c r="AJ220" s="369"/>
      <c r="AK220" s="369"/>
      <c r="AL220" s="369"/>
      <c r="AM220" s="369"/>
      <c r="AN220" s="369"/>
      <c r="AO220" s="369"/>
      <c r="AP220" s="369"/>
      <c r="AQ220" s="369"/>
      <c r="AR220" s="369"/>
      <c r="AS220" s="369"/>
      <c r="AT220" s="369"/>
      <c r="AU220" s="369"/>
      <c r="AV220" s="369"/>
      <c r="AW220" s="369"/>
      <c r="AX220" s="369"/>
      <c r="AY220" s="369"/>
      <c r="AZ220" s="369"/>
      <c r="BA220" s="369"/>
      <c r="BB220" s="369"/>
      <c r="BC220" s="369"/>
      <c r="BD220" s="369"/>
      <c r="BE220" s="369"/>
      <c r="BF220" s="369"/>
      <c r="BG220" s="369"/>
      <c r="BH220" s="369"/>
      <c r="BI220" s="369"/>
      <c r="BJ220" s="369"/>
    </row>
    <row r="221" spans="3:62" x14ac:dyDescent="0.25">
      <c r="C221" s="369"/>
      <c r="D221" s="369"/>
      <c r="E221" s="369"/>
      <c r="F221" s="369"/>
      <c r="G221" s="369"/>
      <c r="H221" s="369"/>
      <c r="I221" s="36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369"/>
      <c r="AK221" s="369"/>
      <c r="AL221" s="369"/>
      <c r="AM221" s="369"/>
      <c r="AN221" s="369"/>
      <c r="AO221" s="369"/>
      <c r="AP221" s="369"/>
      <c r="AQ221" s="369"/>
      <c r="AR221" s="369"/>
      <c r="AS221" s="369"/>
      <c r="AT221" s="369"/>
      <c r="AU221" s="369"/>
      <c r="AV221" s="369"/>
      <c r="AW221" s="369"/>
      <c r="AX221" s="369"/>
      <c r="AY221" s="369"/>
      <c r="AZ221" s="369"/>
      <c r="BA221" s="369"/>
      <c r="BB221" s="369"/>
      <c r="BC221" s="369"/>
      <c r="BD221" s="369"/>
      <c r="BE221" s="369"/>
      <c r="BF221" s="369"/>
      <c r="BG221" s="369"/>
      <c r="BH221" s="369"/>
      <c r="BI221" s="369"/>
      <c r="BJ221" s="369"/>
    </row>
    <row r="222" spans="3:62" x14ac:dyDescent="0.25">
      <c r="C222" s="369"/>
      <c r="D222" s="369"/>
      <c r="E222" s="369"/>
      <c r="F222" s="369"/>
      <c r="G222" s="369"/>
      <c r="H222" s="369"/>
      <c r="I222" s="36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69"/>
      <c r="W222" s="369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369"/>
      <c r="AI222" s="369"/>
      <c r="AJ222" s="369"/>
      <c r="AK222" s="369"/>
      <c r="AL222" s="369"/>
      <c r="AM222" s="369"/>
      <c r="AN222" s="369"/>
      <c r="AO222" s="369"/>
      <c r="AP222" s="369"/>
      <c r="AQ222" s="369"/>
      <c r="AR222" s="369"/>
      <c r="AS222" s="369"/>
      <c r="AT222" s="369"/>
      <c r="AU222" s="369"/>
      <c r="AV222" s="369"/>
      <c r="AW222" s="369"/>
      <c r="AX222" s="369"/>
      <c r="AY222" s="369"/>
      <c r="AZ222" s="369"/>
      <c r="BA222" s="369"/>
      <c r="BB222" s="369"/>
      <c r="BC222" s="369"/>
      <c r="BD222" s="369"/>
      <c r="BE222" s="369"/>
      <c r="BF222" s="369"/>
      <c r="BG222" s="369"/>
      <c r="BH222" s="369"/>
      <c r="BI222" s="369"/>
      <c r="BJ222" s="369"/>
    </row>
    <row r="223" spans="3:62" x14ac:dyDescent="0.25">
      <c r="C223" s="369"/>
      <c r="D223" s="369"/>
      <c r="E223" s="369"/>
      <c r="F223" s="369"/>
      <c r="G223" s="369"/>
      <c r="H223" s="369"/>
      <c r="I223" s="36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69"/>
      <c r="AJ223" s="369"/>
      <c r="AK223" s="369"/>
      <c r="AL223" s="369"/>
      <c r="AM223" s="369"/>
      <c r="AN223" s="369"/>
      <c r="AO223" s="369"/>
      <c r="AP223" s="369"/>
      <c r="AQ223" s="369"/>
      <c r="AR223" s="369"/>
      <c r="AS223" s="369"/>
      <c r="AT223" s="369"/>
      <c r="AU223" s="369"/>
      <c r="AV223" s="369"/>
      <c r="AW223" s="369"/>
      <c r="AX223" s="369"/>
      <c r="AY223" s="369"/>
      <c r="AZ223" s="369"/>
      <c r="BA223" s="369"/>
      <c r="BB223" s="369"/>
      <c r="BC223" s="369"/>
      <c r="BD223" s="369"/>
      <c r="BE223" s="369"/>
      <c r="BF223" s="369"/>
      <c r="BG223" s="369"/>
      <c r="BH223" s="369"/>
      <c r="BI223" s="369"/>
      <c r="BJ223" s="369"/>
    </row>
    <row r="224" spans="3:62" x14ac:dyDescent="0.25">
      <c r="C224" s="369"/>
      <c r="D224" s="369"/>
      <c r="E224" s="369"/>
      <c r="F224" s="369"/>
      <c r="G224" s="369"/>
      <c r="H224" s="369"/>
      <c r="I224" s="36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69"/>
      <c r="W224" s="369"/>
      <c r="X224" s="369"/>
      <c r="Y224" s="369"/>
      <c r="Z224" s="369"/>
      <c r="AA224" s="369"/>
      <c r="AB224" s="369"/>
      <c r="AC224" s="369"/>
      <c r="AD224" s="369"/>
      <c r="AE224" s="369"/>
      <c r="AF224" s="369"/>
      <c r="AG224" s="369"/>
      <c r="AH224" s="369"/>
      <c r="AI224" s="369"/>
      <c r="AJ224" s="369"/>
      <c r="AK224" s="369"/>
      <c r="AL224" s="369"/>
      <c r="AM224" s="369"/>
      <c r="AN224" s="369"/>
      <c r="AO224" s="369"/>
      <c r="AP224" s="369"/>
      <c r="AQ224" s="369"/>
      <c r="AR224" s="369"/>
      <c r="AS224" s="369"/>
      <c r="AT224" s="369"/>
      <c r="AU224" s="369"/>
      <c r="AV224" s="369"/>
      <c r="AW224" s="369"/>
      <c r="AX224" s="369"/>
      <c r="AY224" s="369"/>
      <c r="AZ224" s="369"/>
      <c r="BA224" s="369"/>
      <c r="BB224" s="369"/>
      <c r="BC224" s="369"/>
      <c r="BD224" s="369"/>
      <c r="BE224" s="369"/>
      <c r="BF224" s="369"/>
      <c r="BG224" s="369"/>
      <c r="BH224" s="369"/>
      <c r="BI224" s="369"/>
      <c r="BJ224" s="369"/>
    </row>
    <row r="225" spans="3:62" x14ac:dyDescent="0.25">
      <c r="C225" s="369"/>
      <c r="D225" s="369"/>
      <c r="E225" s="369"/>
      <c r="F225" s="369"/>
      <c r="G225" s="369"/>
      <c r="H225" s="369"/>
      <c r="I225" s="369"/>
      <c r="J225" s="369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  <c r="U225" s="369"/>
      <c r="V225" s="369"/>
      <c r="W225" s="369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369"/>
      <c r="AI225" s="369"/>
      <c r="AJ225" s="369"/>
      <c r="AK225" s="369"/>
      <c r="AL225" s="369"/>
      <c r="AM225" s="369"/>
      <c r="AN225" s="369"/>
      <c r="AO225" s="369"/>
      <c r="AP225" s="369"/>
      <c r="AQ225" s="369"/>
      <c r="AR225" s="369"/>
      <c r="AS225" s="369"/>
      <c r="AT225" s="369"/>
      <c r="AU225" s="369"/>
      <c r="AV225" s="369"/>
      <c r="AW225" s="369"/>
      <c r="AX225" s="369"/>
      <c r="AY225" s="369"/>
      <c r="AZ225" s="369"/>
      <c r="BA225" s="369"/>
      <c r="BB225" s="369"/>
      <c r="BC225" s="369"/>
      <c r="BD225" s="369"/>
      <c r="BE225" s="369"/>
      <c r="BF225" s="369"/>
      <c r="BG225" s="369"/>
      <c r="BH225" s="369"/>
      <c r="BI225" s="369"/>
      <c r="BJ225" s="369"/>
    </row>
    <row r="226" spans="3:62" x14ac:dyDescent="0.25">
      <c r="C226" s="369"/>
      <c r="D226" s="369"/>
      <c r="E226" s="369"/>
      <c r="F226" s="369"/>
      <c r="G226" s="369"/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  <c r="U226" s="369"/>
      <c r="V226" s="369"/>
      <c r="W226" s="369"/>
      <c r="X226" s="369"/>
      <c r="Y226" s="369"/>
      <c r="Z226" s="369"/>
      <c r="AA226" s="369"/>
      <c r="AB226" s="369"/>
      <c r="AC226" s="369"/>
      <c r="AD226" s="369"/>
      <c r="AE226" s="369"/>
      <c r="AF226" s="369"/>
      <c r="AG226" s="369"/>
      <c r="AH226" s="369"/>
      <c r="AI226" s="369"/>
      <c r="AJ226" s="369"/>
      <c r="AK226" s="369"/>
      <c r="AL226" s="369"/>
      <c r="AM226" s="369"/>
      <c r="AN226" s="369"/>
      <c r="AO226" s="369"/>
      <c r="AP226" s="369"/>
      <c r="AQ226" s="369"/>
      <c r="AR226" s="369"/>
      <c r="AS226" s="369"/>
      <c r="AT226" s="369"/>
      <c r="AU226" s="369"/>
      <c r="AV226" s="369"/>
      <c r="AW226" s="369"/>
      <c r="AX226" s="369"/>
      <c r="AY226" s="369"/>
      <c r="AZ226" s="369"/>
      <c r="BA226" s="369"/>
      <c r="BB226" s="369"/>
      <c r="BC226" s="369"/>
      <c r="BD226" s="369"/>
      <c r="BE226" s="369"/>
      <c r="BF226" s="369"/>
      <c r="BG226" s="369"/>
      <c r="BH226" s="369"/>
      <c r="BI226" s="369"/>
      <c r="BJ226" s="369"/>
    </row>
    <row r="227" spans="3:62" x14ac:dyDescent="0.25">
      <c r="C227" s="369"/>
      <c r="D227" s="369"/>
      <c r="E227" s="369"/>
      <c r="F227" s="369"/>
      <c r="G227" s="369"/>
      <c r="H227" s="369"/>
      <c r="I227" s="36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  <c r="AK227" s="369"/>
      <c r="AL227" s="369"/>
      <c r="AM227" s="369"/>
      <c r="AN227" s="369"/>
      <c r="AO227" s="369"/>
      <c r="AP227" s="369"/>
      <c r="AQ227" s="369"/>
      <c r="AR227" s="369"/>
      <c r="AS227" s="369"/>
      <c r="AT227" s="369"/>
      <c r="AU227" s="369"/>
      <c r="AV227" s="369"/>
      <c r="AW227" s="369"/>
      <c r="AX227" s="369"/>
      <c r="AY227" s="369"/>
      <c r="AZ227" s="369"/>
      <c r="BA227" s="369"/>
      <c r="BB227" s="369"/>
      <c r="BC227" s="369"/>
      <c r="BD227" s="369"/>
      <c r="BE227" s="369"/>
      <c r="BF227" s="369"/>
      <c r="BG227" s="369"/>
      <c r="BH227" s="369"/>
      <c r="BI227" s="369"/>
      <c r="BJ227" s="369"/>
    </row>
    <row r="228" spans="3:62" x14ac:dyDescent="0.25">
      <c r="C228" s="369"/>
      <c r="D228" s="369"/>
      <c r="E228" s="369"/>
      <c r="F228" s="369"/>
      <c r="G228" s="369"/>
      <c r="H228" s="369"/>
      <c r="I228" s="36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AO228" s="369"/>
      <c r="AP228" s="369"/>
      <c r="AQ228" s="369"/>
      <c r="AR228" s="369"/>
      <c r="AS228" s="369"/>
      <c r="AT228" s="369"/>
      <c r="AU228" s="369"/>
      <c r="AV228" s="369"/>
      <c r="AW228" s="369"/>
      <c r="AX228" s="369"/>
      <c r="AY228" s="369"/>
      <c r="AZ228" s="369"/>
      <c r="BA228" s="369"/>
      <c r="BB228" s="369"/>
      <c r="BC228" s="369"/>
      <c r="BD228" s="369"/>
      <c r="BE228" s="369"/>
      <c r="BF228" s="369"/>
      <c r="BG228" s="369"/>
      <c r="BH228" s="369"/>
      <c r="BI228" s="369"/>
      <c r="BJ228" s="369"/>
    </row>
    <row r="229" spans="3:62" x14ac:dyDescent="0.25">
      <c r="C229" s="369"/>
      <c r="D229" s="369"/>
      <c r="E229" s="369"/>
      <c r="F229" s="369"/>
      <c r="G229" s="369"/>
      <c r="H229" s="369"/>
      <c r="I229" s="36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369"/>
      <c r="AK229" s="369"/>
      <c r="AL229" s="369"/>
      <c r="AM229" s="369"/>
      <c r="AN229" s="369"/>
      <c r="AO229" s="369"/>
      <c r="AP229" s="369"/>
      <c r="AQ229" s="369"/>
      <c r="AR229" s="369"/>
      <c r="AS229" s="369"/>
      <c r="AT229" s="369"/>
      <c r="AU229" s="369"/>
      <c r="AV229" s="369"/>
      <c r="AW229" s="369"/>
      <c r="AX229" s="369"/>
      <c r="AY229" s="369"/>
      <c r="AZ229" s="369"/>
      <c r="BA229" s="369"/>
      <c r="BB229" s="369"/>
      <c r="BC229" s="369"/>
      <c r="BD229" s="369"/>
      <c r="BE229" s="369"/>
      <c r="BF229" s="369"/>
      <c r="BG229" s="369"/>
      <c r="BH229" s="369"/>
      <c r="BI229" s="369"/>
      <c r="BJ229" s="369"/>
    </row>
    <row r="230" spans="3:62" x14ac:dyDescent="0.25">
      <c r="C230" s="369"/>
      <c r="D230" s="369"/>
      <c r="E230" s="369"/>
      <c r="F230" s="369"/>
      <c r="G230" s="369"/>
      <c r="H230" s="369"/>
      <c r="I230" s="369"/>
      <c r="J230" s="369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/>
      <c r="U230" s="369"/>
      <c r="V230" s="369"/>
      <c r="W230" s="369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369"/>
      <c r="AI230" s="369"/>
      <c r="AJ230" s="369"/>
      <c r="AK230" s="369"/>
      <c r="AL230" s="369"/>
      <c r="AM230" s="369"/>
      <c r="AN230" s="369"/>
      <c r="AO230" s="369"/>
      <c r="AP230" s="369"/>
      <c r="AQ230" s="369"/>
      <c r="AR230" s="369"/>
      <c r="AS230" s="369"/>
      <c r="AT230" s="369"/>
      <c r="AU230" s="369"/>
      <c r="AV230" s="369"/>
      <c r="AW230" s="369"/>
      <c r="AX230" s="369"/>
      <c r="AY230" s="369"/>
      <c r="AZ230" s="369"/>
      <c r="BA230" s="369"/>
      <c r="BB230" s="369"/>
      <c r="BC230" s="369"/>
      <c r="BD230" s="369"/>
      <c r="BE230" s="369"/>
      <c r="BF230" s="369"/>
      <c r="BG230" s="369"/>
      <c r="BH230" s="369"/>
      <c r="BI230" s="369"/>
      <c r="BJ230" s="369"/>
    </row>
    <row r="231" spans="3:62" x14ac:dyDescent="0.25">
      <c r="C231" s="369"/>
      <c r="D231" s="369"/>
      <c r="E231" s="369"/>
      <c r="F231" s="369"/>
      <c r="G231" s="369"/>
      <c r="H231" s="369"/>
      <c r="I231" s="369"/>
      <c r="J231" s="369"/>
      <c r="K231" s="369"/>
      <c r="L231" s="369"/>
      <c r="M231" s="369"/>
      <c r="N231" s="369"/>
      <c r="O231" s="369"/>
      <c r="P231" s="369"/>
      <c r="Q231" s="369"/>
      <c r="R231" s="369"/>
      <c r="S231" s="369"/>
      <c r="T231" s="369"/>
      <c r="U231" s="369"/>
      <c r="V231" s="369"/>
      <c r="W231" s="369"/>
      <c r="X231" s="369"/>
      <c r="Y231" s="369"/>
      <c r="Z231" s="369"/>
      <c r="AA231" s="369"/>
      <c r="AB231" s="369"/>
      <c r="AC231" s="369"/>
      <c r="AD231" s="369"/>
      <c r="AE231" s="369"/>
      <c r="AF231" s="369"/>
      <c r="AG231" s="369"/>
      <c r="AH231" s="369"/>
      <c r="AI231" s="369"/>
      <c r="AJ231" s="369"/>
      <c r="AK231" s="369"/>
      <c r="AL231" s="369"/>
      <c r="AM231" s="369"/>
      <c r="AN231" s="369"/>
      <c r="AO231" s="369"/>
      <c r="AP231" s="369"/>
      <c r="AQ231" s="369"/>
      <c r="AR231" s="369"/>
      <c r="AS231" s="369"/>
      <c r="AT231" s="369"/>
      <c r="AU231" s="369"/>
      <c r="AV231" s="369"/>
      <c r="AW231" s="369"/>
      <c r="AX231" s="369"/>
      <c r="AY231" s="369"/>
      <c r="AZ231" s="369"/>
      <c r="BA231" s="369"/>
      <c r="BB231" s="369"/>
      <c r="BC231" s="369"/>
      <c r="BD231" s="369"/>
      <c r="BE231" s="369"/>
      <c r="BF231" s="369"/>
      <c r="BG231" s="369"/>
      <c r="BH231" s="369"/>
      <c r="BI231" s="369"/>
      <c r="BJ231" s="369"/>
    </row>
    <row r="232" spans="3:62" x14ac:dyDescent="0.25">
      <c r="C232" s="369"/>
      <c r="D232" s="369"/>
      <c r="E232" s="369"/>
      <c r="F232" s="369"/>
      <c r="G232" s="369"/>
      <c r="H232" s="369"/>
      <c r="I232" s="369"/>
      <c r="J232" s="369"/>
      <c r="K232" s="369"/>
      <c r="L232" s="369"/>
      <c r="M232" s="369"/>
      <c r="N232" s="369"/>
      <c r="O232" s="369"/>
      <c r="P232" s="369"/>
      <c r="Q232" s="369"/>
      <c r="R232" s="369"/>
      <c r="S232" s="369"/>
      <c r="T232" s="369"/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69"/>
      <c r="AI232" s="369"/>
      <c r="AJ232" s="369"/>
      <c r="AK232" s="369"/>
      <c r="AL232" s="369"/>
      <c r="AM232" s="369"/>
      <c r="AN232" s="369"/>
      <c r="AO232" s="369"/>
      <c r="AP232" s="369"/>
      <c r="AQ232" s="369"/>
      <c r="AR232" s="369"/>
      <c r="AS232" s="369"/>
      <c r="AT232" s="369"/>
      <c r="AU232" s="369"/>
      <c r="AV232" s="369"/>
      <c r="AW232" s="369"/>
      <c r="AX232" s="369"/>
      <c r="AY232" s="369"/>
      <c r="AZ232" s="369"/>
      <c r="BA232" s="369"/>
      <c r="BB232" s="369"/>
      <c r="BC232" s="369"/>
      <c r="BD232" s="369"/>
      <c r="BE232" s="369"/>
      <c r="BF232" s="369"/>
      <c r="BG232" s="369"/>
      <c r="BH232" s="369"/>
      <c r="BI232" s="369"/>
      <c r="BJ232" s="369"/>
    </row>
    <row r="233" spans="3:62" x14ac:dyDescent="0.25">
      <c r="C233" s="369"/>
      <c r="D233" s="369"/>
      <c r="E233" s="369"/>
      <c r="F233" s="369"/>
      <c r="G233" s="369"/>
      <c r="H233" s="369"/>
      <c r="I233" s="369"/>
      <c r="J233" s="369"/>
      <c r="K233" s="369"/>
      <c r="L233" s="369"/>
      <c r="M233" s="369"/>
      <c r="N233" s="369"/>
      <c r="O233" s="369"/>
      <c r="P233" s="369"/>
      <c r="Q233" s="369"/>
      <c r="R233" s="369"/>
      <c r="S233" s="369"/>
      <c r="T233" s="369"/>
      <c r="U233" s="369"/>
      <c r="V233" s="369"/>
      <c r="W233" s="369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369"/>
      <c r="AI233" s="369"/>
      <c r="AJ233" s="369"/>
      <c r="AK233" s="369"/>
      <c r="AL233" s="369"/>
      <c r="AM233" s="369"/>
      <c r="AN233" s="369"/>
      <c r="AO233" s="369"/>
      <c r="AP233" s="369"/>
      <c r="AQ233" s="369"/>
      <c r="AR233" s="369"/>
      <c r="AS233" s="369"/>
      <c r="AT233" s="369"/>
      <c r="AU233" s="369"/>
      <c r="AV233" s="369"/>
      <c r="AW233" s="369"/>
      <c r="AX233" s="369"/>
      <c r="AY233" s="369"/>
      <c r="AZ233" s="369"/>
      <c r="BA233" s="369"/>
      <c r="BB233" s="369"/>
      <c r="BC233" s="369"/>
      <c r="BD233" s="369"/>
      <c r="BE233" s="369"/>
      <c r="BF233" s="369"/>
      <c r="BG233" s="369"/>
      <c r="BH233" s="369"/>
      <c r="BI233" s="369"/>
      <c r="BJ233" s="369"/>
    </row>
    <row r="234" spans="3:62" x14ac:dyDescent="0.25">
      <c r="C234" s="369"/>
      <c r="D234" s="369"/>
      <c r="E234" s="369"/>
      <c r="F234" s="369"/>
      <c r="G234" s="369"/>
      <c r="H234" s="369"/>
      <c r="I234" s="369"/>
      <c r="J234" s="369"/>
      <c r="K234" s="369"/>
      <c r="L234" s="369"/>
      <c r="M234" s="369"/>
      <c r="N234" s="369"/>
      <c r="O234" s="369"/>
      <c r="P234" s="369"/>
      <c r="Q234" s="369"/>
      <c r="R234" s="369"/>
      <c r="S234" s="369"/>
      <c r="T234" s="369"/>
      <c r="U234" s="369"/>
      <c r="V234" s="369"/>
      <c r="W234" s="369"/>
      <c r="X234" s="369"/>
      <c r="Y234" s="369"/>
      <c r="Z234" s="369"/>
      <c r="AA234" s="369"/>
      <c r="AB234" s="369"/>
      <c r="AC234" s="369"/>
      <c r="AD234" s="369"/>
      <c r="AE234" s="369"/>
      <c r="AF234" s="369"/>
      <c r="AG234" s="369"/>
      <c r="AH234" s="369"/>
      <c r="AI234" s="369"/>
      <c r="AJ234" s="369"/>
      <c r="AK234" s="369"/>
      <c r="AL234" s="369"/>
      <c r="AM234" s="369"/>
      <c r="AN234" s="369"/>
      <c r="AO234" s="369"/>
      <c r="AP234" s="369"/>
      <c r="AQ234" s="369"/>
      <c r="AR234" s="369"/>
      <c r="AS234" s="369"/>
      <c r="AT234" s="369"/>
      <c r="AU234" s="369"/>
      <c r="AV234" s="369"/>
      <c r="AW234" s="369"/>
      <c r="AX234" s="369"/>
      <c r="AY234" s="369"/>
      <c r="AZ234" s="369"/>
      <c r="BA234" s="369"/>
      <c r="BB234" s="369"/>
      <c r="BC234" s="369"/>
      <c r="BD234" s="369"/>
      <c r="BE234" s="369"/>
      <c r="BF234" s="369"/>
      <c r="BG234" s="369"/>
      <c r="BH234" s="369"/>
      <c r="BI234" s="369"/>
      <c r="BJ234" s="369"/>
    </row>
    <row r="235" spans="3:62" x14ac:dyDescent="0.25">
      <c r="C235" s="369"/>
      <c r="D235" s="369"/>
      <c r="E235" s="369"/>
      <c r="F235" s="369"/>
      <c r="G235" s="369"/>
      <c r="H235" s="369"/>
      <c r="I235" s="369"/>
      <c r="J235" s="369"/>
      <c r="K235" s="369"/>
      <c r="L235" s="369"/>
      <c r="M235" s="369"/>
      <c r="N235" s="369"/>
      <c r="O235" s="369"/>
      <c r="P235" s="369"/>
      <c r="Q235" s="369"/>
      <c r="R235" s="369"/>
      <c r="S235" s="369"/>
      <c r="T235" s="369"/>
      <c r="U235" s="369"/>
      <c r="V235" s="369"/>
      <c r="W235" s="369"/>
      <c r="X235" s="369"/>
      <c r="Y235" s="369"/>
      <c r="Z235" s="369"/>
      <c r="AA235" s="369"/>
      <c r="AB235" s="369"/>
      <c r="AC235" s="369"/>
      <c r="AD235" s="369"/>
      <c r="AE235" s="369"/>
      <c r="AF235" s="369"/>
      <c r="AG235" s="369"/>
      <c r="AH235" s="369"/>
      <c r="AI235" s="369"/>
      <c r="AJ235" s="369"/>
      <c r="AK235" s="369"/>
      <c r="AL235" s="369"/>
      <c r="AM235" s="369"/>
      <c r="AN235" s="369"/>
      <c r="AO235" s="369"/>
      <c r="AP235" s="369"/>
      <c r="AQ235" s="369"/>
      <c r="AR235" s="369"/>
      <c r="AS235" s="369"/>
      <c r="AT235" s="369"/>
      <c r="AU235" s="369"/>
      <c r="AV235" s="369"/>
      <c r="AW235" s="369"/>
      <c r="AX235" s="369"/>
      <c r="AY235" s="369"/>
      <c r="AZ235" s="369"/>
      <c r="BA235" s="369"/>
      <c r="BB235" s="369"/>
      <c r="BC235" s="369"/>
      <c r="BD235" s="369"/>
      <c r="BE235" s="369"/>
      <c r="BF235" s="369"/>
      <c r="BG235" s="369"/>
      <c r="BH235" s="369"/>
      <c r="BI235" s="369"/>
      <c r="BJ235" s="369"/>
    </row>
    <row r="236" spans="3:62" x14ac:dyDescent="0.25">
      <c r="C236" s="369"/>
      <c r="D236" s="369"/>
      <c r="E236" s="369"/>
      <c r="F236" s="369"/>
      <c r="G236" s="369"/>
      <c r="H236" s="369"/>
      <c r="I236" s="369"/>
      <c r="J236" s="369"/>
      <c r="K236" s="369"/>
      <c r="L236" s="369"/>
      <c r="M236" s="369"/>
      <c r="N236" s="369"/>
      <c r="O236" s="369"/>
      <c r="P236" s="369"/>
      <c r="Q236" s="369"/>
      <c r="R236" s="369"/>
      <c r="S236" s="369"/>
      <c r="T236" s="369"/>
      <c r="U236" s="369"/>
      <c r="V236" s="369"/>
      <c r="W236" s="369"/>
      <c r="X236" s="369"/>
      <c r="Y236" s="369"/>
      <c r="Z236" s="369"/>
      <c r="AA236" s="369"/>
      <c r="AB236" s="369"/>
      <c r="AC236" s="369"/>
      <c r="AD236" s="369"/>
      <c r="AE236" s="369"/>
      <c r="AF236" s="369"/>
      <c r="AG236" s="369"/>
      <c r="AH236" s="369"/>
      <c r="AI236" s="369"/>
      <c r="AJ236" s="369"/>
      <c r="AK236" s="369"/>
      <c r="AL236" s="369"/>
      <c r="AM236" s="369"/>
      <c r="AN236" s="369"/>
      <c r="AO236" s="369"/>
      <c r="AP236" s="369"/>
      <c r="AQ236" s="369"/>
      <c r="AR236" s="369"/>
      <c r="AS236" s="369"/>
      <c r="AT236" s="369"/>
      <c r="AU236" s="369"/>
      <c r="AV236" s="369"/>
      <c r="AW236" s="369"/>
      <c r="AX236" s="369"/>
      <c r="AY236" s="369"/>
      <c r="AZ236" s="369"/>
      <c r="BA236" s="369"/>
      <c r="BB236" s="369"/>
      <c r="BC236" s="369"/>
      <c r="BD236" s="369"/>
      <c r="BE236" s="369"/>
      <c r="BF236" s="369"/>
      <c r="BG236" s="369"/>
      <c r="BH236" s="369"/>
      <c r="BI236" s="369"/>
      <c r="BJ236" s="369"/>
    </row>
    <row r="237" spans="3:62" x14ac:dyDescent="0.25">
      <c r="C237" s="369"/>
      <c r="D237" s="369"/>
      <c r="E237" s="369"/>
      <c r="F237" s="369"/>
      <c r="G237" s="369"/>
      <c r="H237" s="369"/>
      <c r="I237" s="369"/>
      <c r="J237" s="369"/>
      <c r="K237" s="369"/>
      <c r="L237" s="369"/>
      <c r="M237" s="369"/>
      <c r="N237" s="369"/>
      <c r="O237" s="369"/>
      <c r="P237" s="369"/>
      <c r="Q237" s="369"/>
      <c r="R237" s="369"/>
      <c r="S237" s="369"/>
      <c r="T237" s="369"/>
      <c r="U237" s="369"/>
      <c r="V237" s="369"/>
      <c r="W237" s="369"/>
      <c r="X237" s="369"/>
      <c r="Y237" s="369"/>
      <c r="Z237" s="369"/>
      <c r="AA237" s="369"/>
      <c r="AB237" s="369"/>
      <c r="AC237" s="369"/>
      <c r="AD237" s="369"/>
      <c r="AE237" s="369"/>
      <c r="AF237" s="369"/>
      <c r="AG237" s="369"/>
      <c r="AH237" s="369"/>
      <c r="AI237" s="369"/>
      <c r="AJ237" s="369"/>
      <c r="AK237" s="369"/>
      <c r="AL237" s="369"/>
      <c r="AM237" s="369"/>
      <c r="AN237" s="369"/>
      <c r="AO237" s="369"/>
      <c r="AP237" s="369"/>
      <c r="AQ237" s="369"/>
      <c r="AR237" s="369"/>
      <c r="AS237" s="369"/>
      <c r="AT237" s="369"/>
      <c r="AU237" s="369"/>
      <c r="AV237" s="369"/>
      <c r="AW237" s="369"/>
      <c r="AX237" s="369"/>
      <c r="AY237" s="369"/>
      <c r="AZ237" s="369"/>
      <c r="BA237" s="369"/>
      <c r="BB237" s="369"/>
      <c r="BC237" s="369"/>
      <c r="BD237" s="369"/>
      <c r="BE237" s="369"/>
      <c r="BF237" s="369"/>
      <c r="BG237" s="369"/>
      <c r="BH237" s="369"/>
      <c r="BI237" s="369"/>
      <c r="BJ237" s="369"/>
    </row>
    <row r="238" spans="3:62" x14ac:dyDescent="0.25">
      <c r="C238" s="369"/>
      <c r="D238" s="369"/>
      <c r="E238" s="369"/>
      <c r="F238" s="369"/>
      <c r="G238" s="369"/>
      <c r="H238" s="369"/>
      <c r="I238" s="369"/>
      <c r="J238" s="369"/>
      <c r="K238" s="369"/>
      <c r="L238" s="369"/>
      <c r="M238" s="369"/>
      <c r="N238" s="369"/>
      <c r="O238" s="369"/>
      <c r="P238" s="369"/>
      <c r="Q238" s="369"/>
      <c r="R238" s="369"/>
      <c r="S238" s="369"/>
      <c r="T238" s="369"/>
      <c r="U238" s="369"/>
      <c r="V238" s="369"/>
      <c r="W238" s="369"/>
      <c r="X238" s="369"/>
      <c r="Y238" s="369"/>
      <c r="Z238" s="369"/>
      <c r="AA238" s="369"/>
      <c r="AB238" s="369"/>
      <c r="AC238" s="369"/>
      <c r="AD238" s="369"/>
      <c r="AE238" s="369"/>
      <c r="AF238" s="369"/>
      <c r="AG238" s="369"/>
      <c r="AH238" s="369"/>
      <c r="AI238" s="369"/>
      <c r="AJ238" s="369"/>
      <c r="AK238" s="369"/>
      <c r="AL238" s="369"/>
      <c r="AM238" s="369"/>
      <c r="AN238" s="369"/>
      <c r="AO238" s="369"/>
      <c r="AP238" s="369"/>
      <c r="AQ238" s="369"/>
      <c r="AR238" s="369"/>
      <c r="AS238" s="369"/>
      <c r="AT238" s="369"/>
      <c r="AU238" s="369"/>
      <c r="AV238" s="369"/>
      <c r="AW238" s="369"/>
      <c r="AX238" s="369"/>
      <c r="AY238" s="369"/>
      <c r="AZ238" s="369"/>
      <c r="BA238" s="369"/>
      <c r="BB238" s="369"/>
      <c r="BC238" s="369"/>
      <c r="BD238" s="369"/>
      <c r="BE238" s="369"/>
      <c r="BF238" s="369"/>
      <c r="BG238" s="369"/>
      <c r="BH238" s="369"/>
      <c r="BI238" s="369"/>
      <c r="BJ238" s="369"/>
    </row>
    <row r="239" spans="3:62" x14ac:dyDescent="0.25">
      <c r="C239" s="369"/>
      <c r="D239" s="369"/>
      <c r="E239" s="369"/>
      <c r="F239" s="369"/>
      <c r="G239" s="369"/>
      <c r="H239" s="369"/>
      <c r="I239" s="36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  <c r="Y239" s="369"/>
      <c r="Z239" s="369"/>
      <c r="AA239" s="369"/>
      <c r="AB239" s="369"/>
      <c r="AC239" s="369"/>
      <c r="AD239" s="369"/>
      <c r="AE239" s="369"/>
      <c r="AF239" s="369"/>
      <c r="AG239" s="369"/>
      <c r="AH239" s="369"/>
      <c r="AI239" s="369"/>
      <c r="AJ239" s="369"/>
      <c r="AK239" s="369"/>
      <c r="AL239" s="369"/>
      <c r="AM239" s="369"/>
      <c r="AN239" s="369"/>
      <c r="AO239" s="369"/>
      <c r="AP239" s="369"/>
      <c r="AQ239" s="369"/>
      <c r="AR239" s="369"/>
      <c r="AS239" s="369"/>
      <c r="AT239" s="369"/>
      <c r="AU239" s="369"/>
      <c r="AV239" s="369"/>
      <c r="AW239" s="369"/>
      <c r="AX239" s="369"/>
      <c r="AY239" s="369"/>
      <c r="AZ239" s="369"/>
      <c r="BA239" s="369"/>
      <c r="BB239" s="369"/>
      <c r="BC239" s="369"/>
      <c r="BD239" s="369"/>
      <c r="BE239" s="369"/>
      <c r="BF239" s="369"/>
      <c r="BG239" s="369"/>
      <c r="BH239" s="369"/>
      <c r="BI239" s="369"/>
      <c r="BJ239" s="369"/>
    </row>
    <row r="240" spans="3:62" x14ac:dyDescent="0.25">
      <c r="C240" s="369"/>
      <c r="D240" s="369"/>
      <c r="E240" s="369"/>
      <c r="F240" s="369"/>
      <c r="G240" s="369"/>
      <c r="H240" s="369"/>
      <c r="I240" s="369"/>
      <c r="J240" s="369"/>
      <c r="K240" s="369"/>
      <c r="L240" s="369"/>
      <c r="M240" s="369"/>
      <c r="N240" s="369"/>
      <c r="O240" s="369"/>
      <c r="P240" s="369"/>
      <c r="Q240" s="369"/>
      <c r="R240" s="369"/>
      <c r="S240" s="369"/>
      <c r="T240" s="369"/>
      <c r="U240" s="369"/>
      <c r="V240" s="369"/>
      <c r="W240" s="369"/>
      <c r="X240" s="369"/>
      <c r="Y240" s="369"/>
      <c r="Z240" s="369"/>
      <c r="AA240" s="369"/>
      <c r="AB240" s="369"/>
      <c r="AC240" s="369"/>
      <c r="AD240" s="369"/>
      <c r="AE240" s="369"/>
      <c r="AF240" s="369"/>
      <c r="AG240" s="369"/>
      <c r="AH240" s="369"/>
      <c r="AI240" s="369"/>
      <c r="AJ240" s="369"/>
      <c r="AK240" s="369"/>
      <c r="AL240" s="369"/>
      <c r="AM240" s="369"/>
      <c r="AN240" s="369"/>
      <c r="AO240" s="369"/>
      <c r="AP240" s="369"/>
      <c r="AQ240" s="369"/>
      <c r="AR240" s="369"/>
      <c r="AS240" s="369"/>
      <c r="AT240" s="369"/>
      <c r="AU240" s="369"/>
      <c r="AV240" s="369"/>
      <c r="AW240" s="369"/>
      <c r="AX240" s="369"/>
      <c r="AY240" s="369"/>
      <c r="AZ240" s="369"/>
      <c r="BA240" s="369"/>
      <c r="BB240" s="369"/>
      <c r="BC240" s="369"/>
      <c r="BD240" s="369"/>
      <c r="BE240" s="369"/>
      <c r="BF240" s="369"/>
      <c r="BG240" s="369"/>
      <c r="BH240" s="369"/>
      <c r="BI240" s="369"/>
      <c r="BJ240" s="369"/>
    </row>
    <row r="241" spans="3:62" x14ac:dyDescent="0.25">
      <c r="C241" s="369"/>
      <c r="D241" s="369"/>
      <c r="E241" s="369"/>
      <c r="F241" s="369"/>
      <c r="G241" s="369"/>
      <c r="H241" s="369"/>
      <c r="I241" s="369"/>
      <c r="J241" s="369"/>
      <c r="K241" s="369"/>
      <c r="L241" s="369"/>
      <c r="M241" s="369"/>
      <c r="N241" s="369"/>
      <c r="O241" s="369"/>
      <c r="P241" s="369"/>
      <c r="Q241" s="369"/>
      <c r="R241" s="369"/>
      <c r="S241" s="369"/>
      <c r="T241" s="369"/>
      <c r="U241" s="369"/>
      <c r="V241" s="369"/>
      <c r="W241" s="369"/>
      <c r="X241" s="369"/>
      <c r="Y241" s="369"/>
      <c r="Z241" s="369"/>
      <c r="AA241" s="369"/>
      <c r="AB241" s="369"/>
      <c r="AC241" s="369"/>
      <c r="AD241" s="369"/>
      <c r="AE241" s="369"/>
      <c r="AF241" s="369"/>
      <c r="AG241" s="369"/>
      <c r="AH241" s="369"/>
      <c r="AI241" s="369"/>
      <c r="AJ241" s="369"/>
      <c r="AK241" s="369"/>
      <c r="AL241" s="369"/>
      <c r="AM241" s="369"/>
      <c r="AN241" s="369"/>
      <c r="AO241" s="369"/>
      <c r="AP241" s="369"/>
      <c r="AQ241" s="369"/>
      <c r="AR241" s="369"/>
      <c r="AS241" s="369"/>
      <c r="AT241" s="369"/>
      <c r="AU241" s="369"/>
      <c r="AV241" s="369"/>
      <c r="AW241" s="369"/>
      <c r="AX241" s="369"/>
      <c r="AY241" s="369"/>
      <c r="AZ241" s="369"/>
      <c r="BA241" s="369"/>
      <c r="BB241" s="369"/>
      <c r="BC241" s="369"/>
      <c r="BD241" s="369"/>
      <c r="BE241" s="369"/>
      <c r="BF241" s="369"/>
      <c r="BG241" s="369"/>
      <c r="BH241" s="369"/>
      <c r="BI241" s="369"/>
      <c r="BJ241" s="369"/>
    </row>
    <row r="242" spans="3:62" x14ac:dyDescent="0.25">
      <c r="C242" s="369"/>
      <c r="D242" s="369"/>
      <c r="E242" s="369"/>
      <c r="F242" s="369"/>
      <c r="G242" s="369"/>
      <c r="H242" s="369"/>
      <c r="I242" s="369"/>
      <c r="J242" s="369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  <c r="U242" s="369"/>
      <c r="V242" s="369"/>
      <c r="W242" s="369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369"/>
      <c r="AI242" s="369"/>
      <c r="AJ242" s="369"/>
      <c r="AK242" s="369"/>
      <c r="AL242" s="369"/>
      <c r="AM242" s="369"/>
      <c r="AN242" s="369"/>
      <c r="AO242" s="369"/>
      <c r="AP242" s="369"/>
      <c r="AQ242" s="369"/>
      <c r="AR242" s="369"/>
      <c r="AS242" s="369"/>
      <c r="AT242" s="369"/>
      <c r="AU242" s="369"/>
      <c r="AV242" s="369"/>
      <c r="AW242" s="369"/>
      <c r="AX242" s="369"/>
      <c r="AY242" s="369"/>
      <c r="AZ242" s="369"/>
      <c r="BA242" s="369"/>
      <c r="BB242" s="369"/>
      <c r="BC242" s="369"/>
      <c r="BD242" s="369"/>
      <c r="BE242" s="369"/>
      <c r="BF242" s="369"/>
      <c r="BG242" s="369"/>
      <c r="BH242" s="369"/>
      <c r="BI242" s="369"/>
      <c r="BJ242" s="369"/>
    </row>
    <row r="243" spans="3:62" x14ac:dyDescent="0.25">
      <c r="C243" s="369"/>
      <c r="D243" s="369"/>
      <c r="E243" s="369"/>
      <c r="F243" s="369"/>
      <c r="G243" s="369"/>
      <c r="H243" s="369"/>
      <c r="I243" s="369"/>
      <c r="J243" s="369"/>
      <c r="K243" s="369"/>
      <c r="L243" s="369"/>
      <c r="M243" s="369"/>
      <c r="N243" s="369"/>
      <c r="O243" s="369"/>
      <c r="P243" s="369"/>
      <c r="Q243" s="369"/>
      <c r="R243" s="369"/>
      <c r="S243" s="369"/>
      <c r="T243" s="369"/>
      <c r="U243" s="369"/>
      <c r="V243" s="369"/>
      <c r="W243" s="369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369"/>
      <c r="AI243" s="369"/>
      <c r="AJ243" s="369"/>
      <c r="AK243" s="369"/>
      <c r="AL243" s="369"/>
      <c r="AM243" s="369"/>
      <c r="AN243" s="369"/>
      <c r="AO243" s="369"/>
      <c r="AP243" s="369"/>
      <c r="AQ243" s="369"/>
      <c r="AR243" s="369"/>
      <c r="AS243" s="369"/>
      <c r="AT243" s="369"/>
      <c r="AU243" s="369"/>
      <c r="AV243" s="369"/>
      <c r="AW243" s="369"/>
      <c r="AX243" s="369"/>
      <c r="AY243" s="369"/>
      <c r="AZ243" s="369"/>
      <c r="BA243" s="369"/>
      <c r="BB243" s="369"/>
      <c r="BC243" s="369"/>
      <c r="BD243" s="369"/>
      <c r="BE243" s="369"/>
      <c r="BF243" s="369"/>
      <c r="BG243" s="369"/>
      <c r="BH243" s="369"/>
      <c r="BI243" s="369"/>
      <c r="BJ243" s="369"/>
    </row>
    <row r="244" spans="3:62" x14ac:dyDescent="0.25">
      <c r="C244" s="369"/>
      <c r="D244" s="369"/>
      <c r="E244" s="369"/>
      <c r="F244" s="369"/>
      <c r="G244" s="369"/>
      <c r="H244" s="369"/>
      <c r="I244" s="369"/>
      <c r="J244" s="369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  <c r="U244" s="369"/>
      <c r="V244" s="369"/>
      <c r="W244" s="369"/>
      <c r="X244" s="369"/>
      <c r="Y244" s="369"/>
      <c r="Z244" s="369"/>
      <c r="AA244" s="369"/>
      <c r="AB244" s="369"/>
      <c r="AC244" s="369"/>
      <c r="AD244" s="369"/>
      <c r="AE244" s="369"/>
      <c r="AF244" s="369"/>
      <c r="AG244" s="369"/>
      <c r="AH244" s="369"/>
      <c r="AI244" s="369"/>
      <c r="AJ244" s="369"/>
      <c r="AK244" s="369"/>
      <c r="AL244" s="369"/>
      <c r="AM244" s="369"/>
      <c r="AN244" s="369"/>
      <c r="AO244" s="369"/>
      <c r="AP244" s="369"/>
      <c r="AQ244" s="369"/>
      <c r="AR244" s="369"/>
      <c r="AS244" s="369"/>
      <c r="AT244" s="369"/>
      <c r="AU244" s="369"/>
      <c r="AV244" s="369"/>
      <c r="AW244" s="369"/>
      <c r="AX244" s="369"/>
      <c r="AY244" s="369"/>
      <c r="AZ244" s="369"/>
      <c r="BA244" s="369"/>
      <c r="BB244" s="369"/>
      <c r="BC244" s="369"/>
      <c r="BD244" s="369"/>
      <c r="BE244" s="369"/>
      <c r="BF244" s="369"/>
      <c r="BG244" s="369"/>
      <c r="BH244" s="369"/>
      <c r="BI244" s="369"/>
      <c r="BJ244" s="369"/>
    </row>
    <row r="245" spans="3:62" x14ac:dyDescent="0.25">
      <c r="C245" s="369"/>
      <c r="D245" s="369"/>
      <c r="E245" s="369"/>
      <c r="F245" s="369"/>
      <c r="G245" s="369"/>
      <c r="H245" s="369"/>
      <c r="I245" s="369"/>
      <c r="J245" s="369"/>
      <c r="K245" s="369"/>
      <c r="L245" s="369"/>
      <c r="M245" s="369"/>
      <c r="N245" s="369"/>
      <c r="O245" s="369"/>
      <c r="P245" s="369"/>
      <c r="Q245" s="369"/>
      <c r="R245" s="369"/>
      <c r="S245" s="369"/>
      <c r="T245" s="369"/>
      <c r="U245" s="369"/>
      <c r="V245" s="369"/>
      <c r="W245" s="369"/>
      <c r="X245" s="369"/>
      <c r="Y245" s="369"/>
      <c r="Z245" s="369"/>
      <c r="AA245" s="369"/>
      <c r="AB245" s="369"/>
      <c r="AC245" s="369"/>
      <c r="AD245" s="369"/>
      <c r="AE245" s="369"/>
      <c r="AF245" s="369"/>
      <c r="AG245" s="369"/>
      <c r="AH245" s="369"/>
      <c r="AI245" s="369"/>
      <c r="AJ245" s="369"/>
      <c r="AK245" s="369"/>
      <c r="AL245" s="369"/>
      <c r="AM245" s="369"/>
      <c r="AN245" s="369"/>
      <c r="AO245" s="369"/>
      <c r="AP245" s="369"/>
      <c r="AQ245" s="369"/>
      <c r="AR245" s="369"/>
      <c r="AS245" s="369"/>
      <c r="AT245" s="369"/>
      <c r="AU245" s="369"/>
      <c r="AV245" s="369"/>
      <c r="AW245" s="369"/>
      <c r="AX245" s="369"/>
      <c r="AY245" s="369"/>
      <c r="AZ245" s="369"/>
      <c r="BA245" s="369"/>
      <c r="BB245" s="369"/>
      <c r="BC245" s="369"/>
      <c r="BD245" s="369"/>
      <c r="BE245" s="369"/>
      <c r="BF245" s="369"/>
      <c r="BG245" s="369"/>
      <c r="BH245" s="369"/>
      <c r="BI245" s="369"/>
      <c r="BJ245" s="369"/>
    </row>
    <row r="246" spans="3:62" x14ac:dyDescent="0.25">
      <c r="C246" s="369"/>
      <c r="D246" s="369"/>
      <c r="E246" s="369"/>
      <c r="F246" s="369"/>
      <c r="G246" s="369"/>
      <c r="H246" s="369"/>
      <c r="I246" s="369"/>
      <c r="J246" s="369"/>
      <c r="K246" s="369"/>
      <c r="L246" s="369"/>
      <c r="M246" s="369"/>
      <c r="N246" s="369"/>
      <c r="O246" s="369"/>
      <c r="P246" s="369"/>
      <c r="Q246" s="369"/>
      <c r="R246" s="369"/>
      <c r="S246" s="369"/>
      <c r="T246" s="369"/>
      <c r="U246" s="369"/>
      <c r="V246" s="369"/>
      <c r="W246" s="369"/>
      <c r="X246" s="369"/>
      <c r="Y246" s="369"/>
      <c r="Z246" s="369"/>
      <c r="AA246" s="369"/>
      <c r="AB246" s="369"/>
      <c r="AC246" s="369"/>
      <c r="AD246" s="369"/>
      <c r="AE246" s="369"/>
      <c r="AF246" s="369"/>
      <c r="AG246" s="369"/>
      <c r="AH246" s="369"/>
      <c r="AI246" s="369"/>
      <c r="AJ246" s="369"/>
      <c r="AK246" s="369"/>
      <c r="AL246" s="369"/>
      <c r="AM246" s="369"/>
      <c r="AN246" s="369"/>
      <c r="AO246" s="369"/>
      <c r="AP246" s="369"/>
      <c r="AQ246" s="369"/>
      <c r="AR246" s="369"/>
      <c r="AS246" s="369"/>
      <c r="AT246" s="369"/>
      <c r="AU246" s="369"/>
      <c r="AV246" s="369"/>
      <c r="AW246" s="369"/>
      <c r="AX246" s="369"/>
      <c r="AY246" s="369"/>
      <c r="AZ246" s="369"/>
      <c r="BA246" s="369"/>
      <c r="BB246" s="369"/>
      <c r="BC246" s="369"/>
      <c r="BD246" s="369"/>
      <c r="BE246" s="369"/>
      <c r="BF246" s="369"/>
      <c r="BG246" s="369"/>
      <c r="BH246" s="369"/>
      <c r="BI246" s="369"/>
      <c r="BJ246" s="369"/>
    </row>
    <row r="247" spans="3:62" x14ac:dyDescent="0.25">
      <c r="C247" s="369"/>
      <c r="D247" s="369"/>
      <c r="E247" s="369"/>
      <c r="F247" s="369"/>
      <c r="G247" s="369"/>
      <c r="H247" s="369"/>
      <c r="I247" s="369"/>
      <c r="J247" s="369"/>
      <c r="K247" s="369"/>
      <c r="L247" s="369"/>
      <c r="M247" s="369"/>
      <c r="N247" s="369"/>
      <c r="O247" s="369"/>
      <c r="P247" s="369"/>
      <c r="Q247" s="369"/>
      <c r="R247" s="369"/>
      <c r="S247" s="369"/>
      <c r="T247" s="369"/>
      <c r="U247" s="369"/>
      <c r="V247" s="369"/>
      <c r="W247" s="369"/>
      <c r="X247" s="369"/>
      <c r="Y247" s="369"/>
      <c r="Z247" s="369"/>
      <c r="AA247" s="369"/>
      <c r="AB247" s="369"/>
      <c r="AC247" s="369"/>
      <c r="AD247" s="369"/>
      <c r="AE247" s="369"/>
      <c r="AF247" s="369"/>
      <c r="AG247" s="369"/>
      <c r="AH247" s="369"/>
      <c r="AI247" s="369"/>
      <c r="AJ247" s="369"/>
      <c r="AK247" s="369"/>
      <c r="AL247" s="369"/>
      <c r="AM247" s="369"/>
      <c r="AN247" s="369"/>
      <c r="AO247" s="369"/>
      <c r="AP247" s="369"/>
      <c r="AQ247" s="369"/>
      <c r="AR247" s="369"/>
      <c r="AS247" s="369"/>
      <c r="AT247" s="369"/>
      <c r="AU247" s="369"/>
      <c r="AV247" s="369"/>
      <c r="AW247" s="369"/>
      <c r="AX247" s="369"/>
      <c r="AY247" s="369"/>
      <c r="AZ247" s="369"/>
      <c r="BA247" s="369"/>
      <c r="BB247" s="369"/>
      <c r="BC247" s="369"/>
      <c r="BD247" s="369"/>
      <c r="BE247" s="369"/>
      <c r="BF247" s="369"/>
      <c r="BG247" s="369"/>
      <c r="BH247" s="369"/>
      <c r="BI247" s="369"/>
      <c r="BJ247" s="369"/>
    </row>
    <row r="248" spans="3:62" x14ac:dyDescent="0.25">
      <c r="C248" s="369"/>
      <c r="D248" s="369"/>
      <c r="E248" s="369"/>
      <c r="F248" s="369"/>
      <c r="G248" s="369"/>
      <c r="H248" s="369"/>
      <c r="I248" s="369"/>
      <c r="J248" s="369"/>
      <c r="K248" s="369"/>
      <c r="L248" s="369"/>
      <c r="M248" s="369"/>
      <c r="N248" s="369"/>
      <c r="O248" s="369"/>
      <c r="P248" s="369"/>
      <c r="Q248" s="369"/>
      <c r="R248" s="369"/>
      <c r="S248" s="369"/>
      <c r="T248" s="369"/>
      <c r="U248" s="369"/>
      <c r="V248" s="369"/>
      <c r="W248" s="369"/>
      <c r="X248" s="369"/>
      <c r="Y248" s="369"/>
      <c r="Z248" s="369"/>
      <c r="AA248" s="369"/>
      <c r="AB248" s="369"/>
      <c r="AC248" s="369"/>
      <c r="AD248" s="369"/>
      <c r="AE248" s="369"/>
      <c r="AF248" s="369"/>
      <c r="AG248" s="369"/>
      <c r="AH248" s="369"/>
      <c r="AI248" s="369"/>
      <c r="AJ248" s="369"/>
      <c r="AK248" s="369"/>
      <c r="AL248" s="369"/>
      <c r="AM248" s="369"/>
      <c r="AN248" s="369"/>
      <c r="AO248" s="369"/>
      <c r="AP248" s="369"/>
      <c r="AQ248" s="369"/>
      <c r="AR248" s="369"/>
      <c r="AS248" s="369"/>
      <c r="AT248" s="369"/>
      <c r="AU248" s="369"/>
      <c r="AV248" s="369"/>
      <c r="AW248" s="369"/>
      <c r="AX248" s="369"/>
      <c r="AY248" s="369"/>
      <c r="AZ248" s="369"/>
      <c r="BA248" s="369"/>
      <c r="BB248" s="369"/>
      <c r="BC248" s="369"/>
      <c r="BD248" s="369"/>
      <c r="BE248" s="369"/>
      <c r="BF248" s="369"/>
      <c r="BG248" s="369"/>
      <c r="BH248" s="369"/>
      <c r="BI248" s="369"/>
      <c r="BJ248" s="369"/>
    </row>
    <row r="249" spans="3:62" x14ac:dyDescent="0.25">
      <c r="C249" s="369"/>
      <c r="D249" s="369"/>
      <c r="E249" s="369"/>
      <c r="F249" s="369"/>
      <c r="G249" s="369"/>
      <c r="H249" s="369"/>
      <c r="I249" s="369"/>
      <c r="J249" s="369"/>
      <c r="K249" s="369"/>
      <c r="L249" s="369"/>
      <c r="M249" s="369"/>
      <c r="N249" s="369"/>
      <c r="O249" s="369"/>
      <c r="P249" s="369"/>
      <c r="Q249" s="369"/>
      <c r="R249" s="369"/>
      <c r="S249" s="369"/>
      <c r="T249" s="369"/>
      <c r="U249" s="369"/>
      <c r="V249" s="369"/>
      <c r="W249" s="369"/>
      <c r="X249" s="369"/>
      <c r="Y249" s="369"/>
      <c r="Z249" s="369"/>
      <c r="AA249" s="369"/>
      <c r="AB249" s="369"/>
      <c r="AC249" s="369"/>
      <c r="AD249" s="369"/>
      <c r="AE249" s="369"/>
      <c r="AF249" s="369"/>
      <c r="AG249" s="369"/>
      <c r="AH249" s="369"/>
      <c r="AI249" s="369"/>
      <c r="AJ249" s="369"/>
      <c r="AK249" s="369"/>
      <c r="AL249" s="369"/>
      <c r="AM249" s="369"/>
      <c r="AN249" s="369"/>
      <c r="AO249" s="369"/>
      <c r="AP249" s="369"/>
      <c r="AQ249" s="369"/>
      <c r="AR249" s="369"/>
      <c r="AS249" s="369"/>
      <c r="AT249" s="369"/>
      <c r="AU249" s="369"/>
      <c r="AV249" s="369"/>
      <c r="AW249" s="369"/>
      <c r="AX249" s="369"/>
      <c r="AY249" s="369"/>
      <c r="AZ249" s="369"/>
      <c r="BA249" s="369"/>
      <c r="BB249" s="369"/>
      <c r="BC249" s="369"/>
      <c r="BD249" s="369"/>
      <c r="BE249" s="369"/>
      <c r="BF249" s="369"/>
      <c r="BG249" s="369"/>
      <c r="BH249" s="369"/>
      <c r="BI249" s="369"/>
      <c r="BJ249" s="369"/>
    </row>
    <row r="250" spans="3:62" x14ac:dyDescent="0.25">
      <c r="C250" s="369"/>
      <c r="D250" s="369"/>
      <c r="E250" s="369"/>
      <c r="F250" s="369"/>
      <c r="G250" s="369"/>
      <c r="H250" s="369"/>
      <c r="I250" s="369"/>
      <c r="J250" s="369"/>
      <c r="K250" s="369"/>
      <c r="L250" s="369"/>
      <c r="M250" s="369"/>
      <c r="N250" s="369"/>
      <c r="O250" s="369"/>
      <c r="P250" s="369"/>
      <c r="Q250" s="369"/>
      <c r="R250" s="369"/>
      <c r="S250" s="369"/>
      <c r="T250" s="369"/>
      <c r="U250" s="369"/>
      <c r="V250" s="369"/>
      <c r="W250" s="369"/>
      <c r="X250" s="369"/>
      <c r="Y250" s="369"/>
      <c r="Z250" s="369"/>
      <c r="AA250" s="369"/>
      <c r="AB250" s="369"/>
      <c r="AC250" s="369"/>
      <c r="AD250" s="369"/>
      <c r="AE250" s="369"/>
      <c r="AF250" s="369"/>
      <c r="AG250" s="369"/>
      <c r="AH250" s="369"/>
      <c r="AI250" s="369"/>
      <c r="AJ250" s="369"/>
      <c r="AK250" s="369"/>
      <c r="AL250" s="369"/>
      <c r="AM250" s="369"/>
      <c r="AN250" s="369"/>
      <c r="AO250" s="369"/>
      <c r="AP250" s="369"/>
      <c r="AQ250" s="369"/>
      <c r="AR250" s="369"/>
      <c r="AS250" s="369"/>
      <c r="AT250" s="369"/>
      <c r="AU250" s="369"/>
      <c r="AV250" s="369"/>
      <c r="AW250" s="369"/>
      <c r="AX250" s="369"/>
      <c r="AY250" s="369"/>
      <c r="AZ250" s="369"/>
      <c r="BA250" s="369"/>
      <c r="BB250" s="369"/>
      <c r="BC250" s="369"/>
      <c r="BD250" s="369"/>
      <c r="BE250" s="369"/>
      <c r="BF250" s="369"/>
      <c r="BG250" s="369"/>
      <c r="BH250" s="369"/>
      <c r="BI250" s="369"/>
      <c r="BJ250" s="369"/>
    </row>
    <row r="251" spans="3:62" x14ac:dyDescent="0.25">
      <c r="C251" s="369"/>
      <c r="D251" s="369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69"/>
      <c r="AA251" s="369"/>
      <c r="AB251" s="369"/>
      <c r="AC251" s="369"/>
      <c r="AD251" s="369"/>
      <c r="AE251" s="369"/>
      <c r="AF251" s="369"/>
      <c r="AG251" s="369"/>
      <c r="AH251" s="369"/>
      <c r="AI251" s="369"/>
      <c r="AJ251" s="369"/>
      <c r="AK251" s="369"/>
      <c r="AL251" s="369"/>
      <c r="AM251" s="369"/>
      <c r="AN251" s="369"/>
      <c r="AO251" s="369"/>
      <c r="AP251" s="369"/>
      <c r="AQ251" s="369"/>
      <c r="AR251" s="369"/>
      <c r="AS251" s="369"/>
      <c r="AT251" s="369"/>
      <c r="AU251" s="369"/>
      <c r="AV251" s="369"/>
      <c r="AW251" s="369"/>
      <c r="AX251" s="369"/>
      <c r="AY251" s="369"/>
      <c r="AZ251" s="369"/>
      <c r="BA251" s="369"/>
      <c r="BB251" s="369"/>
      <c r="BC251" s="369"/>
      <c r="BD251" s="369"/>
      <c r="BE251" s="369"/>
      <c r="BF251" s="369"/>
      <c r="BG251" s="369"/>
      <c r="BH251" s="369"/>
      <c r="BI251" s="369"/>
      <c r="BJ251" s="369"/>
    </row>
    <row r="252" spans="3:62" x14ac:dyDescent="0.25">
      <c r="C252" s="369"/>
      <c r="D252" s="369"/>
      <c r="E252" s="369"/>
      <c r="F252" s="369"/>
      <c r="G252" s="369"/>
      <c r="H252" s="369"/>
      <c r="I252" s="369"/>
      <c r="J252" s="369"/>
      <c r="K252" s="369"/>
      <c r="L252" s="369"/>
      <c r="M252" s="369"/>
      <c r="N252" s="369"/>
      <c r="O252" s="369"/>
      <c r="P252" s="369"/>
      <c r="Q252" s="369"/>
      <c r="R252" s="369"/>
      <c r="S252" s="369"/>
      <c r="T252" s="369"/>
      <c r="U252" s="369"/>
      <c r="V252" s="369"/>
      <c r="W252" s="369"/>
      <c r="X252" s="369"/>
      <c r="Y252" s="369"/>
      <c r="Z252" s="369"/>
      <c r="AA252" s="369"/>
      <c r="AB252" s="369"/>
      <c r="AC252" s="369"/>
      <c r="AD252" s="369"/>
      <c r="AE252" s="369"/>
      <c r="AF252" s="369"/>
      <c r="AG252" s="369"/>
      <c r="AH252" s="369"/>
      <c r="AI252" s="369"/>
      <c r="AJ252" s="369"/>
      <c r="AK252" s="369"/>
      <c r="AL252" s="369"/>
      <c r="AM252" s="369"/>
      <c r="AN252" s="369"/>
      <c r="AO252" s="369"/>
      <c r="AP252" s="369"/>
      <c r="AQ252" s="369"/>
      <c r="AR252" s="369"/>
      <c r="AS252" s="369"/>
      <c r="AT252" s="369"/>
      <c r="AU252" s="369"/>
      <c r="AV252" s="369"/>
      <c r="AW252" s="369"/>
      <c r="AX252" s="369"/>
      <c r="AY252" s="369"/>
      <c r="AZ252" s="369"/>
      <c r="BA252" s="369"/>
      <c r="BB252" s="369"/>
      <c r="BC252" s="369"/>
      <c r="BD252" s="369"/>
      <c r="BE252" s="369"/>
      <c r="BF252" s="369"/>
      <c r="BG252" s="369"/>
      <c r="BH252" s="369"/>
      <c r="BI252" s="369"/>
      <c r="BJ252" s="369"/>
    </row>
    <row r="253" spans="3:62" x14ac:dyDescent="0.25">
      <c r="C253" s="369"/>
      <c r="D253" s="369"/>
      <c r="E253" s="369"/>
      <c r="F253" s="369"/>
      <c r="G253" s="369"/>
      <c r="H253" s="369"/>
      <c r="I253" s="369"/>
      <c r="J253" s="369"/>
      <c r="K253" s="369"/>
      <c r="L253" s="369"/>
      <c r="M253" s="369"/>
      <c r="N253" s="369"/>
      <c r="O253" s="369"/>
      <c r="P253" s="369"/>
      <c r="Q253" s="369"/>
      <c r="R253" s="369"/>
      <c r="S253" s="369"/>
      <c r="T253" s="369"/>
      <c r="U253" s="369"/>
      <c r="V253" s="369"/>
      <c r="W253" s="369"/>
      <c r="X253" s="369"/>
      <c r="Y253" s="369"/>
      <c r="Z253" s="369"/>
      <c r="AA253" s="369"/>
      <c r="AB253" s="369"/>
      <c r="AC253" s="369"/>
      <c r="AD253" s="369"/>
      <c r="AE253" s="369"/>
      <c r="AF253" s="369"/>
      <c r="AG253" s="369"/>
      <c r="AH253" s="369"/>
      <c r="AI253" s="369"/>
      <c r="AJ253" s="369"/>
      <c r="AK253" s="369"/>
      <c r="AL253" s="369"/>
      <c r="AM253" s="369"/>
      <c r="AN253" s="369"/>
      <c r="AO253" s="369"/>
      <c r="AP253" s="369"/>
      <c r="AQ253" s="369"/>
      <c r="AR253" s="369"/>
      <c r="AS253" s="369"/>
      <c r="AT253" s="369"/>
      <c r="AU253" s="369"/>
      <c r="AV253" s="369"/>
      <c r="AW253" s="369"/>
      <c r="AX253" s="369"/>
      <c r="AY253" s="369"/>
      <c r="AZ253" s="369"/>
      <c r="BA253" s="369"/>
      <c r="BB253" s="369"/>
      <c r="BC253" s="369"/>
      <c r="BD253" s="369"/>
      <c r="BE253" s="369"/>
      <c r="BF253" s="369"/>
      <c r="BG253" s="369"/>
      <c r="BH253" s="369"/>
      <c r="BI253" s="369"/>
      <c r="BJ253" s="369"/>
    </row>
    <row r="254" spans="3:62" x14ac:dyDescent="0.25">
      <c r="C254" s="369"/>
      <c r="D254" s="369"/>
      <c r="E254" s="369"/>
      <c r="F254" s="369"/>
      <c r="G254" s="369"/>
      <c r="H254" s="369"/>
      <c r="I254" s="369"/>
      <c r="J254" s="369"/>
      <c r="K254" s="369"/>
      <c r="L254" s="369"/>
      <c r="M254" s="369"/>
      <c r="N254" s="369"/>
      <c r="O254" s="369"/>
      <c r="P254" s="369"/>
      <c r="Q254" s="369"/>
      <c r="R254" s="369"/>
      <c r="S254" s="369"/>
      <c r="T254" s="369"/>
      <c r="U254" s="369"/>
      <c r="V254" s="369"/>
      <c r="W254" s="369"/>
      <c r="X254" s="369"/>
      <c r="Y254" s="369"/>
      <c r="Z254" s="369"/>
      <c r="AA254" s="369"/>
      <c r="AB254" s="369"/>
      <c r="AC254" s="369"/>
      <c r="AD254" s="369"/>
      <c r="AE254" s="369"/>
      <c r="AF254" s="369"/>
      <c r="AG254" s="369"/>
      <c r="AH254" s="369"/>
      <c r="AI254" s="369"/>
      <c r="AJ254" s="369"/>
      <c r="AK254" s="369"/>
      <c r="AL254" s="369"/>
      <c r="AM254" s="369"/>
      <c r="AN254" s="369"/>
      <c r="AO254" s="369"/>
      <c r="AP254" s="369"/>
      <c r="AQ254" s="369"/>
      <c r="AR254" s="369"/>
      <c r="AS254" s="369"/>
      <c r="AT254" s="369"/>
      <c r="AU254" s="369"/>
      <c r="AV254" s="369"/>
      <c r="AW254" s="369"/>
      <c r="AX254" s="369"/>
      <c r="AY254" s="369"/>
      <c r="AZ254" s="369"/>
      <c r="BA254" s="369"/>
      <c r="BB254" s="369"/>
      <c r="BC254" s="369"/>
      <c r="BD254" s="369"/>
      <c r="BE254" s="369"/>
      <c r="BF254" s="369"/>
      <c r="BG254" s="369"/>
      <c r="BH254" s="369"/>
      <c r="BI254" s="369"/>
      <c r="BJ254" s="369"/>
    </row>
    <row r="255" spans="3:62" x14ac:dyDescent="0.25">
      <c r="C255" s="369"/>
      <c r="D255" s="369"/>
      <c r="E255" s="369"/>
      <c r="F255" s="369"/>
      <c r="G255" s="369"/>
      <c r="H255" s="369"/>
      <c r="I255" s="369"/>
      <c r="J255" s="369"/>
      <c r="K255" s="369"/>
      <c r="L255" s="369"/>
      <c r="M255" s="369"/>
      <c r="N255" s="369"/>
      <c r="O255" s="369"/>
      <c r="P255" s="369"/>
      <c r="Q255" s="369"/>
      <c r="R255" s="369"/>
      <c r="S255" s="369"/>
      <c r="T255" s="369"/>
      <c r="U255" s="369"/>
      <c r="V255" s="369"/>
      <c r="W255" s="369"/>
      <c r="X255" s="369"/>
      <c r="Y255" s="369"/>
      <c r="Z255" s="369"/>
      <c r="AA255" s="369"/>
      <c r="AB255" s="369"/>
      <c r="AC255" s="369"/>
      <c r="AD255" s="369"/>
      <c r="AE255" s="369"/>
      <c r="AF255" s="369"/>
      <c r="AG255" s="369"/>
      <c r="AH255" s="369"/>
      <c r="AI255" s="369"/>
      <c r="AJ255" s="369"/>
      <c r="AK255" s="369"/>
      <c r="AL255" s="369"/>
      <c r="AM255" s="369"/>
      <c r="AN255" s="369"/>
      <c r="AO255" s="369"/>
      <c r="AP255" s="369"/>
      <c r="AQ255" s="369"/>
      <c r="AR255" s="369"/>
      <c r="AS255" s="369"/>
      <c r="AT255" s="369"/>
      <c r="AU255" s="369"/>
      <c r="AV255" s="369"/>
      <c r="AW255" s="369"/>
      <c r="AX255" s="369"/>
      <c r="AY255" s="369"/>
      <c r="AZ255" s="369"/>
      <c r="BA255" s="369"/>
      <c r="BB255" s="369"/>
      <c r="BC255" s="369"/>
      <c r="BD255" s="369"/>
      <c r="BE255" s="369"/>
      <c r="BF255" s="369"/>
      <c r="BG255" s="369"/>
      <c r="BH255" s="369"/>
      <c r="BI255" s="369"/>
      <c r="BJ255" s="369"/>
    </row>
    <row r="256" spans="3:62" x14ac:dyDescent="0.25">
      <c r="C256" s="369"/>
      <c r="D256" s="369"/>
      <c r="E256" s="369"/>
      <c r="F256" s="369"/>
      <c r="G256" s="369"/>
      <c r="H256" s="369"/>
      <c r="I256" s="369"/>
      <c r="J256" s="369"/>
      <c r="K256" s="369"/>
      <c r="L256" s="369"/>
      <c r="M256" s="369"/>
      <c r="N256" s="369"/>
      <c r="O256" s="369"/>
      <c r="P256" s="369"/>
      <c r="Q256" s="369"/>
      <c r="R256" s="369"/>
      <c r="S256" s="369"/>
      <c r="T256" s="369"/>
      <c r="U256" s="369"/>
      <c r="V256" s="369"/>
      <c r="W256" s="369"/>
      <c r="X256" s="369"/>
      <c r="Y256" s="369"/>
      <c r="Z256" s="369"/>
      <c r="AA256" s="369"/>
      <c r="AB256" s="369"/>
      <c r="AC256" s="369"/>
      <c r="AD256" s="369"/>
      <c r="AE256" s="369"/>
      <c r="AF256" s="369"/>
      <c r="AG256" s="369"/>
      <c r="AH256" s="369"/>
      <c r="AI256" s="369"/>
      <c r="AJ256" s="369"/>
      <c r="AK256" s="369"/>
      <c r="AL256" s="369"/>
      <c r="AM256" s="369"/>
      <c r="AN256" s="369"/>
      <c r="AO256" s="369"/>
      <c r="AP256" s="369"/>
      <c r="AQ256" s="369"/>
      <c r="AR256" s="369"/>
      <c r="AS256" s="369"/>
      <c r="AT256" s="369"/>
      <c r="AU256" s="369"/>
      <c r="AV256" s="369"/>
      <c r="AW256" s="369"/>
      <c r="AX256" s="369"/>
      <c r="AY256" s="369"/>
      <c r="AZ256" s="369"/>
      <c r="BA256" s="369"/>
      <c r="BB256" s="369"/>
      <c r="BC256" s="369"/>
      <c r="BD256" s="369"/>
      <c r="BE256" s="369"/>
      <c r="BF256" s="369"/>
      <c r="BG256" s="369"/>
      <c r="BH256" s="369"/>
      <c r="BI256" s="369"/>
      <c r="BJ256" s="369"/>
    </row>
    <row r="257" spans="3:62" x14ac:dyDescent="0.25">
      <c r="C257" s="369"/>
      <c r="D257" s="369"/>
      <c r="E257" s="369"/>
      <c r="F257" s="369"/>
      <c r="G257" s="369"/>
      <c r="H257" s="369"/>
      <c r="I257" s="369"/>
      <c r="J257" s="369"/>
      <c r="K257" s="369"/>
      <c r="L257" s="369"/>
      <c r="M257" s="369"/>
      <c r="N257" s="369"/>
      <c r="O257" s="369"/>
      <c r="P257" s="369"/>
      <c r="Q257" s="369"/>
      <c r="R257" s="369"/>
      <c r="S257" s="369"/>
      <c r="T257" s="369"/>
      <c r="U257" s="369"/>
      <c r="V257" s="369"/>
      <c r="W257" s="369"/>
      <c r="X257" s="369"/>
      <c r="Y257" s="369"/>
      <c r="Z257" s="369"/>
      <c r="AA257" s="369"/>
      <c r="AB257" s="369"/>
      <c r="AC257" s="369"/>
      <c r="AD257" s="369"/>
      <c r="AE257" s="369"/>
      <c r="AF257" s="369"/>
      <c r="AG257" s="369"/>
      <c r="AH257" s="369"/>
      <c r="AI257" s="369"/>
      <c r="AJ257" s="369"/>
      <c r="AK257" s="369"/>
      <c r="AL257" s="369"/>
      <c r="AM257" s="369"/>
      <c r="AN257" s="369"/>
      <c r="AO257" s="369"/>
      <c r="AP257" s="369"/>
      <c r="AQ257" s="369"/>
      <c r="AR257" s="369"/>
      <c r="AS257" s="369"/>
      <c r="AT257" s="369"/>
      <c r="AU257" s="369"/>
      <c r="AV257" s="369"/>
      <c r="AW257" s="369"/>
      <c r="AX257" s="369"/>
      <c r="AY257" s="369"/>
      <c r="AZ257" s="369"/>
      <c r="BA257" s="369"/>
      <c r="BB257" s="369"/>
      <c r="BC257" s="369"/>
      <c r="BD257" s="369"/>
      <c r="BE257" s="369"/>
      <c r="BF257" s="369"/>
      <c r="BG257" s="369"/>
      <c r="BH257" s="369"/>
      <c r="BI257" s="369"/>
      <c r="BJ257" s="369"/>
    </row>
    <row r="258" spans="3:62" x14ac:dyDescent="0.25">
      <c r="C258" s="369"/>
      <c r="D258" s="369"/>
      <c r="E258" s="369"/>
      <c r="F258" s="369"/>
      <c r="G258" s="369"/>
      <c r="H258" s="369"/>
      <c r="I258" s="369"/>
      <c r="J258" s="369"/>
      <c r="K258" s="369"/>
      <c r="L258" s="369"/>
      <c r="M258" s="369"/>
      <c r="N258" s="369"/>
      <c r="O258" s="369"/>
      <c r="P258" s="369"/>
      <c r="Q258" s="369"/>
      <c r="R258" s="369"/>
      <c r="S258" s="369"/>
      <c r="T258" s="369"/>
      <c r="U258" s="369"/>
      <c r="V258" s="369"/>
      <c r="W258" s="369"/>
      <c r="X258" s="369"/>
      <c r="Y258" s="369"/>
      <c r="Z258" s="369"/>
      <c r="AA258" s="369"/>
      <c r="AB258" s="369"/>
      <c r="AC258" s="369"/>
      <c r="AD258" s="369"/>
      <c r="AE258" s="369"/>
      <c r="AF258" s="369"/>
      <c r="AG258" s="369"/>
      <c r="AH258" s="369"/>
      <c r="AI258" s="369"/>
      <c r="AJ258" s="369"/>
      <c r="AK258" s="369"/>
      <c r="AL258" s="369"/>
      <c r="AM258" s="369"/>
      <c r="AN258" s="369"/>
      <c r="AO258" s="369"/>
      <c r="AP258" s="369"/>
      <c r="AQ258" s="369"/>
      <c r="AR258" s="369"/>
      <c r="AS258" s="369"/>
      <c r="AT258" s="369"/>
      <c r="AU258" s="369"/>
      <c r="AV258" s="369"/>
      <c r="AW258" s="369"/>
      <c r="AX258" s="369"/>
      <c r="AY258" s="369"/>
      <c r="AZ258" s="369"/>
      <c r="BA258" s="369"/>
      <c r="BB258" s="369"/>
      <c r="BC258" s="369"/>
      <c r="BD258" s="369"/>
      <c r="BE258" s="369"/>
      <c r="BF258" s="369"/>
      <c r="BG258" s="369"/>
      <c r="BH258" s="369"/>
      <c r="BI258" s="369"/>
      <c r="BJ258" s="369"/>
    </row>
    <row r="259" spans="3:62" x14ac:dyDescent="0.25">
      <c r="C259" s="369"/>
      <c r="D259" s="369"/>
      <c r="E259" s="369"/>
      <c r="F259" s="369"/>
      <c r="G259" s="369"/>
      <c r="H259" s="369"/>
      <c r="I259" s="369"/>
      <c r="J259" s="369"/>
      <c r="K259" s="369"/>
      <c r="L259" s="369"/>
      <c r="M259" s="369"/>
      <c r="N259" s="369"/>
      <c r="O259" s="369"/>
      <c r="P259" s="369"/>
      <c r="Q259" s="369"/>
      <c r="R259" s="369"/>
      <c r="S259" s="369"/>
      <c r="T259" s="369"/>
      <c r="U259" s="369"/>
      <c r="V259" s="369"/>
      <c r="W259" s="369"/>
      <c r="X259" s="369"/>
      <c r="Y259" s="369"/>
      <c r="Z259" s="369"/>
      <c r="AA259" s="369"/>
      <c r="AB259" s="369"/>
      <c r="AC259" s="369"/>
      <c r="AD259" s="369"/>
      <c r="AE259" s="369"/>
      <c r="AF259" s="369"/>
      <c r="AG259" s="369"/>
      <c r="AH259" s="369"/>
      <c r="AI259" s="369"/>
      <c r="AJ259" s="369"/>
      <c r="AK259" s="369"/>
      <c r="AL259" s="369"/>
      <c r="AM259" s="369"/>
      <c r="AN259" s="369"/>
      <c r="AO259" s="369"/>
      <c r="AP259" s="369"/>
      <c r="AQ259" s="369"/>
      <c r="AR259" s="369"/>
      <c r="AS259" s="369"/>
      <c r="AT259" s="369"/>
      <c r="AU259" s="369"/>
      <c r="AV259" s="369"/>
      <c r="AW259" s="369"/>
      <c r="AX259" s="369"/>
      <c r="AY259" s="369"/>
      <c r="AZ259" s="369"/>
      <c r="BA259" s="369"/>
      <c r="BB259" s="369"/>
      <c r="BC259" s="369"/>
      <c r="BD259" s="369"/>
      <c r="BE259" s="369"/>
      <c r="BF259" s="369"/>
      <c r="BG259" s="369"/>
      <c r="BH259" s="369"/>
      <c r="BI259" s="369"/>
      <c r="BJ259" s="369"/>
    </row>
    <row r="260" spans="3:62" x14ac:dyDescent="0.25">
      <c r="C260" s="369"/>
      <c r="D260" s="369"/>
      <c r="E260" s="369"/>
      <c r="F260" s="369"/>
      <c r="G260" s="369"/>
      <c r="H260" s="369"/>
      <c r="I260" s="369"/>
      <c r="J260" s="369"/>
      <c r="K260" s="369"/>
      <c r="L260" s="369"/>
      <c r="M260" s="369"/>
      <c r="N260" s="369"/>
      <c r="O260" s="369"/>
      <c r="P260" s="369"/>
      <c r="Q260" s="369"/>
      <c r="R260" s="369"/>
      <c r="S260" s="369"/>
      <c r="T260" s="369"/>
      <c r="U260" s="369"/>
      <c r="V260" s="369"/>
      <c r="W260" s="369"/>
      <c r="X260" s="369"/>
      <c r="Y260" s="369"/>
      <c r="Z260" s="369"/>
      <c r="AA260" s="369"/>
      <c r="AB260" s="369"/>
      <c r="AC260" s="369"/>
      <c r="AD260" s="369"/>
      <c r="AE260" s="369"/>
      <c r="AF260" s="369"/>
      <c r="AG260" s="369"/>
      <c r="AH260" s="369"/>
      <c r="AI260" s="369"/>
      <c r="AJ260" s="369"/>
      <c r="AK260" s="369"/>
      <c r="AL260" s="369"/>
      <c r="AM260" s="369"/>
      <c r="AN260" s="369"/>
      <c r="AO260" s="369"/>
      <c r="AP260" s="369"/>
      <c r="AQ260" s="369"/>
      <c r="AR260" s="369"/>
      <c r="AS260" s="369"/>
      <c r="AT260" s="369"/>
      <c r="AU260" s="369"/>
      <c r="AV260" s="369"/>
      <c r="AW260" s="369"/>
      <c r="AX260" s="369"/>
      <c r="AY260" s="369"/>
      <c r="AZ260" s="369"/>
      <c r="BA260" s="369"/>
      <c r="BB260" s="369"/>
      <c r="BC260" s="369"/>
      <c r="BD260" s="369"/>
      <c r="BE260" s="369"/>
      <c r="BF260" s="369"/>
      <c r="BG260" s="369"/>
      <c r="BH260" s="369"/>
      <c r="BI260" s="369"/>
      <c r="BJ260" s="369"/>
    </row>
    <row r="261" spans="3:62" x14ac:dyDescent="0.25">
      <c r="C261" s="369"/>
      <c r="D261" s="369"/>
      <c r="E261" s="369"/>
      <c r="F261" s="369"/>
      <c r="G261" s="369"/>
      <c r="H261" s="369"/>
      <c r="I261" s="369"/>
      <c r="J261" s="369"/>
      <c r="K261" s="369"/>
      <c r="L261" s="369"/>
      <c r="M261" s="369"/>
      <c r="N261" s="369"/>
      <c r="O261" s="369"/>
      <c r="P261" s="369"/>
      <c r="Q261" s="369"/>
      <c r="R261" s="369"/>
      <c r="S261" s="369"/>
      <c r="T261" s="369"/>
      <c r="U261" s="369"/>
      <c r="V261" s="369"/>
      <c r="W261" s="369"/>
      <c r="X261" s="369"/>
      <c r="Y261" s="369"/>
      <c r="Z261" s="369"/>
      <c r="AA261" s="369"/>
      <c r="AB261" s="369"/>
      <c r="AC261" s="369"/>
      <c r="AD261" s="369"/>
      <c r="AE261" s="369"/>
      <c r="AF261" s="369"/>
      <c r="AG261" s="369"/>
      <c r="AH261" s="369"/>
      <c r="AI261" s="369"/>
      <c r="AJ261" s="369"/>
      <c r="AK261" s="369"/>
      <c r="AL261" s="369"/>
      <c r="AM261" s="369"/>
      <c r="AN261" s="369"/>
      <c r="AO261" s="369"/>
      <c r="AP261" s="369"/>
      <c r="AQ261" s="369"/>
      <c r="AR261" s="369"/>
      <c r="AS261" s="369"/>
      <c r="AT261" s="369"/>
      <c r="AU261" s="369"/>
      <c r="AV261" s="369"/>
      <c r="AW261" s="369"/>
      <c r="AX261" s="369"/>
      <c r="AY261" s="369"/>
      <c r="AZ261" s="369"/>
      <c r="BA261" s="369"/>
      <c r="BB261" s="369"/>
      <c r="BC261" s="369"/>
      <c r="BD261" s="369"/>
      <c r="BE261" s="369"/>
      <c r="BF261" s="369"/>
      <c r="BG261" s="369"/>
      <c r="BH261" s="369"/>
      <c r="BI261" s="369"/>
      <c r="BJ261" s="369"/>
    </row>
    <row r="262" spans="3:62" x14ac:dyDescent="0.25">
      <c r="C262" s="369"/>
      <c r="D262" s="369"/>
      <c r="E262" s="369"/>
      <c r="F262" s="369"/>
      <c r="G262" s="369"/>
      <c r="H262" s="369"/>
      <c r="I262" s="369"/>
      <c r="J262" s="369"/>
      <c r="K262" s="369"/>
      <c r="L262" s="369"/>
      <c r="M262" s="369"/>
      <c r="N262" s="369"/>
      <c r="O262" s="369"/>
      <c r="P262" s="369"/>
      <c r="Q262" s="369"/>
      <c r="R262" s="369"/>
      <c r="S262" s="369"/>
      <c r="T262" s="369"/>
      <c r="U262" s="369"/>
      <c r="V262" s="369"/>
      <c r="W262" s="369"/>
      <c r="X262" s="369"/>
      <c r="Y262" s="369"/>
      <c r="Z262" s="369"/>
      <c r="AA262" s="369"/>
      <c r="AB262" s="369"/>
      <c r="AC262" s="369"/>
      <c r="AD262" s="369"/>
      <c r="AE262" s="369"/>
      <c r="AF262" s="369"/>
      <c r="AG262" s="369"/>
      <c r="AH262" s="369"/>
      <c r="AI262" s="369"/>
      <c r="AJ262" s="369"/>
      <c r="AK262" s="369"/>
      <c r="AL262" s="369"/>
      <c r="AM262" s="369"/>
      <c r="AN262" s="369"/>
      <c r="AO262" s="369"/>
      <c r="AP262" s="369"/>
      <c r="AQ262" s="369"/>
      <c r="AR262" s="369"/>
      <c r="AS262" s="369"/>
      <c r="AT262" s="369"/>
      <c r="AU262" s="369"/>
      <c r="AV262" s="369"/>
      <c r="AW262" s="369"/>
      <c r="AX262" s="369"/>
      <c r="AY262" s="369"/>
      <c r="AZ262" s="369"/>
      <c r="BA262" s="369"/>
      <c r="BB262" s="369"/>
      <c r="BC262" s="369"/>
      <c r="BD262" s="369"/>
      <c r="BE262" s="369"/>
      <c r="BF262" s="369"/>
      <c r="BG262" s="369"/>
      <c r="BH262" s="369"/>
      <c r="BI262" s="369"/>
      <c r="BJ262" s="369"/>
    </row>
    <row r="263" spans="3:62" x14ac:dyDescent="0.25">
      <c r="C263" s="369"/>
      <c r="D263" s="369"/>
      <c r="E263" s="369"/>
      <c r="F263" s="369"/>
      <c r="G263" s="369"/>
      <c r="H263" s="369"/>
      <c r="I263" s="369"/>
      <c r="J263" s="369"/>
      <c r="K263" s="369"/>
      <c r="L263" s="369"/>
      <c r="M263" s="369"/>
      <c r="N263" s="369"/>
      <c r="O263" s="369"/>
      <c r="P263" s="369"/>
      <c r="Q263" s="369"/>
      <c r="R263" s="369"/>
      <c r="S263" s="369"/>
      <c r="T263" s="369"/>
      <c r="U263" s="369"/>
      <c r="V263" s="369"/>
      <c r="W263" s="369"/>
      <c r="X263" s="369"/>
      <c r="Y263" s="369"/>
      <c r="Z263" s="369"/>
      <c r="AA263" s="369"/>
      <c r="AB263" s="369"/>
      <c r="AC263" s="369"/>
      <c r="AD263" s="369"/>
      <c r="AE263" s="369"/>
      <c r="AF263" s="369"/>
      <c r="AG263" s="369"/>
      <c r="AH263" s="369"/>
      <c r="AI263" s="369"/>
      <c r="AJ263" s="369"/>
      <c r="AK263" s="369"/>
      <c r="AL263" s="369"/>
      <c r="AM263" s="369"/>
      <c r="AN263" s="369"/>
      <c r="AO263" s="369"/>
      <c r="AP263" s="369"/>
      <c r="AQ263" s="369"/>
      <c r="AR263" s="369"/>
      <c r="AS263" s="369"/>
      <c r="AT263" s="369"/>
      <c r="AU263" s="369"/>
      <c r="AV263" s="369"/>
      <c r="AW263" s="369"/>
      <c r="AX263" s="369"/>
      <c r="AY263" s="369"/>
      <c r="AZ263" s="369"/>
      <c r="BA263" s="369"/>
      <c r="BB263" s="369"/>
      <c r="BC263" s="369"/>
      <c r="BD263" s="369"/>
      <c r="BE263" s="369"/>
      <c r="BF263" s="369"/>
      <c r="BG263" s="369"/>
      <c r="BH263" s="369"/>
      <c r="BI263" s="369"/>
      <c r="BJ263" s="369"/>
    </row>
    <row r="264" spans="3:62" x14ac:dyDescent="0.25">
      <c r="C264" s="369"/>
      <c r="D264" s="369"/>
      <c r="E264" s="369"/>
      <c r="F264" s="369"/>
      <c r="G264" s="369"/>
      <c r="H264" s="369"/>
      <c r="I264" s="369"/>
      <c r="J264" s="369"/>
      <c r="K264" s="369"/>
      <c r="L264" s="369"/>
      <c r="M264" s="369"/>
      <c r="N264" s="369"/>
      <c r="O264" s="369"/>
      <c r="P264" s="369"/>
      <c r="Q264" s="369"/>
      <c r="R264" s="369"/>
      <c r="S264" s="369"/>
      <c r="T264" s="369"/>
      <c r="U264" s="369"/>
      <c r="V264" s="369"/>
      <c r="W264" s="369"/>
      <c r="X264" s="369"/>
      <c r="Y264" s="369"/>
      <c r="Z264" s="369"/>
      <c r="AA264" s="369"/>
      <c r="AB264" s="369"/>
      <c r="AC264" s="369"/>
      <c r="AD264" s="369"/>
      <c r="AE264" s="369"/>
      <c r="AF264" s="369"/>
      <c r="AG264" s="369"/>
      <c r="AH264" s="369"/>
      <c r="AI264" s="369"/>
      <c r="AJ264" s="369"/>
      <c r="AK264" s="369"/>
      <c r="AL264" s="369"/>
      <c r="AM264" s="369"/>
      <c r="AN264" s="369"/>
      <c r="AO264" s="369"/>
      <c r="AP264" s="369"/>
      <c r="AQ264" s="369"/>
      <c r="AR264" s="369"/>
      <c r="AS264" s="369"/>
      <c r="AT264" s="369"/>
      <c r="AU264" s="369"/>
      <c r="AV264" s="369"/>
      <c r="AW264" s="369"/>
      <c r="AX264" s="369"/>
      <c r="AY264" s="369"/>
      <c r="AZ264" s="369"/>
      <c r="BA264" s="369"/>
      <c r="BB264" s="369"/>
      <c r="BC264" s="369"/>
      <c r="BD264" s="369"/>
      <c r="BE264" s="369"/>
      <c r="BF264" s="369"/>
      <c r="BG264" s="369"/>
      <c r="BH264" s="369"/>
      <c r="BI264" s="369"/>
      <c r="BJ264" s="369"/>
    </row>
    <row r="265" spans="3:62" x14ac:dyDescent="0.25">
      <c r="C265" s="369"/>
      <c r="D265" s="369"/>
      <c r="E265" s="369"/>
      <c r="F265" s="369"/>
      <c r="G265" s="369"/>
      <c r="H265" s="369"/>
      <c r="I265" s="369"/>
      <c r="J265" s="369"/>
      <c r="K265" s="369"/>
      <c r="L265" s="369"/>
      <c r="M265" s="369"/>
      <c r="N265" s="369"/>
      <c r="O265" s="369"/>
      <c r="P265" s="369"/>
      <c r="Q265" s="369"/>
      <c r="R265" s="369"/>
      <c r="S265" s="369"/>
      <c r="T265" s="369"/>
      <c r="U265" s="369"/>
      <c r="V265" s="369"/>
      <c r="W265" s="369"/>
      <c r="X265" s="369"/>
      <c r="Y265" s="369"/>
      <c r="Z265" s="369"/>
      <c r="AA265" s="369"/>
      <c r="AB265" s="369"/>
      <c r="AC265" s="369"/>
      <c r="AD265" s="369"/>
      <c r="AE265" s="369"/>
      <c r="AF265" s="369"/>
      <c r="AG265" s="369"/>
      <c r="AH265" s="369"/>
      <c r="AI265" s="369"/>
      <c r="AJ265" s="369"/>
      <c r="AK265" s="369"/>
      <c r="AL265" s="369"/>
      <c r="AM265" s="369"/>
      <c r="AN265" s="369"/>
      <c r="AO265" s="369"/>
      <c r="AP265" s="369"/>
      <c r="AQ265" s="369"/>
      <c r="AR265" s="369"/>
      <c r="AS265" s="369"/>
      <c r="AT265" s="369"/>
      <c r="AU265" s="369"/>
      <c r="AV265" s="369"/>
      <c r="AW265" s="369"/>
      <c r="AX265" s="369"/>
      <c r="AY265" s="369"/>
      <c r="AZ265" s="369"/>
      <c r="BA265" s="369"/>
      <c r="BB265" s="369"/>
      <c r="BC265" s="369"/>
      <c r="BD265" s="369"/>
      <c r="BE265" s="369"/>
      <c r="BF265" s="369"/>
      <c r="BG265" s="369"/>
      <c r="BH265" s="369"/>
      <c r="BI265" s="369"/>
      <c r="BJ265" s="369"/>
    </row>
    <row r="266" spans="3:62" x14ac:dyDescent="0.25">
      <c r="C266" s="369"/>
      <c r="D266" s="369"/>
      <c r="E266" s="369"/>
      <c r="F266" s="369"/>
      <c r="G266" s="369"/>
      <c r="H266" s="369"/>
      <c r="I266" s="369"/>
      <c r="J266" s="369"/>
      <c r="K266" s="369"/>
      <c r="L266" s="369"/>
      <c r="M266" s="369"/>
      <c r="N266" s="369"/>
      <c r="O266" s="369"/>
      <c r="P266" s="369"/>
      <c r="Q266" s="369"/>
      <c r="R266" s="369"/>
      <c r="S266" s="369"/>
      <c r="T266" s="369"/>
      <c r="U266" s="369"/>
      <c r="V266" s="369"/>
      <c r="W266" s="369"/>
      <c r="X266" s="369"/>
      <c r="Y266" s="369"/>
      <c r="Z266" s="369"/>
      <c r="AA266" s="369"/>
      <c r="AB266" s="369"/>
      <c r="AC266" s="369"/>
      <c r="AD266" s="369"/>
      <c r="AE266" s="369"/>
      <c r="AF266" s="369"/>
      <c r="AG266" s="369"/>
      <c r="AH266" s="369"/>
      <c r="AI266" s="369"/>
      <c r="AJ266" s="369"/>
      <c r="AK266" s="369"/>
      <c r="AL266" s="369"/>
      <c r="AM266" s="369"/>
      <c r="AN266" s="369"/>
      <c r="AO266" s="369"/>
      <c r="AP266" s="369"/>
      <c r="AQ266" s="369"/>
      <c r="AR266" s="369"/>
      <c r="AS266" s="369"/>
      <c r="AT266" s="369"/>
      <c r="AU266" s="369"/>
      <c r="AV266" s="369"/>
      <c r="AW266" s="369"/>
      <c r="AX266" s="369"/>
      <c r="AY266" s="369"/>
      <c r="AZ266" s="369"/>
      <c r="BA266" s="369"/>
      <c r="BB266" s="369"/>
      <c r="BC266" s="369"/>
      <c r="BD266" s="369"/>
      <c r="BE266" s="369"/>
      <c r="BF266" s="369"/>
      <c r="BG266" s="369"/>
      <c r="BH266" s="369"/>
      <c r="BI266" s="369"/>
      <c r="BJ266" s="369"/>
    </row>
    <row r="267" spans="3:62" x14ac:dyDescent="0.25">
      <c r="C267" s="369"/>
      <c r="D267" s="369"/>
      <c r="E267" s="369"/>
      <c r="F267" s="369"/>
      <c r="G267" s="369"/>
      <c r="H267" s="369"/>
      <c r="I267" s="369"/>
      <c r="J267" s="369"/>
      <c r="K267" s="369"/>
      <c r="L267" s="369"/>
      <c r="M267" s="369"/>
      <c r="N267" s="369"/>
      <c r="O267" s="369"/>
      <c r="P267" s="369"/>
      <c r="Q267" s="369"/>
      <c r="R267" s="369"/>
      <c r="S267" s="369"/>
      <c r="T267" s="369"/>
      <c r="U267" s="369"/>
      <c r="V267" s="369"/>
      <c r="W267" s="369"/>
      <c r="X267" s="369"/>
      <c r="Y267" s="369"/>
      <c r="Z267" s="369"/>
      <c r="AA267" s="369"/>
      <c r="AB267" s="369"/>
      <c r="AC267" s="369"/>
      <c r="AD267" s="369"/>
      <c r="AE267" s="369"/>
      <c r="AF267" s="369"/>
      <c r="AG267" s="369"/>
      <c r="AH267" s="369"/>
      <c r="AI267" s="369"/>
      <c r="AJ267" s="369"/>
      <c r="AK267" s="369"/>
      <c r="AL267" s="369"/>
      <c r="AM267" s="369"/>
      <c r="AN267" s="369"/>
      <c r="AO267" s="369"/>
      <c r="AP267" s="369"/>
      <c r="AQ267" s="369"/>
      <c r="AR267" s="369"/>
      <c r="AS267" s="369"/>
      <c r="AT267" s="369"/>
      <c r="AU267" s="369"/>
      <c r="AV267" s="369"/>
      <c r="AW267" s="369"/>
      <c r="AX267" s="369"/>
      <c r="AY267" s="369"/>
      <c r="AZ267" s="369"/>
      <c r="BA267" s="369"/>
      <c r="BB267" s="369"/>
      <c r="BC267" s="369"/>
      <c r="BD267" s="369"/>
      <c r="BE267" s="369"/>
      <c r="BF267" s="369"/>
      <c r="BG267" s="369"/>
      <c r="BH267" s="369"/>
      <c r="BI267" s="369"/>
      <c r="BJ267" s="369"/>
    </row>
    <row r="268" spans="3:62" x14ac:dyDescent="0.25">
      <c r="C268" s="369"/>
      <c r="D268" s="369"/>
      <c r="E268" s="369"/>
      <c r="F268" s="369"/>
      <c r="G268" s="369"/>
      <c r="H268" s="369"/>
      <c r="I268" s="369"/>
      <c r="J268" s="369"/>
      <c r="K268" s="369"/>
      <c r="L268" s="369"/>
      <c r="M268" s="369"/>
      <c r="N268" s="369"/>
      <c r="O268" s="369"/>
      <c r="P268" s="369"/>
      <c r="Q268" s="369"/>
      <c r="R268" s="369"/>
      <c r="S268" s="369"/>
      <c r="T268" s="369"/>
      <c r="U268" s="369"/>
      <c r="V268" s="369"/>
      <c r="W268" s="369"/>
      <c r="X268" s="369"/>
      <c r="Y268" s="369"/>
      <c r="Z268" s="369"/>
      <c r="AA268" s="369"/>
      <c r="AB268" s="369"/>
      <c r="AC268" s="369"/>
      <c r="AD268" s="369"/>
      <c r="AE268" s="369"/>
      <c r="AF268" s="369"/>
      <c r="AG268" s="369"/>
      <c r="AH268" s="369"/>
      <c r="AI268" s="369"/>
      <c r="AJ268" s="369"/>
      <c r="AK268" s="369"/>
      <c r="AL268" s="369"/>
      <c r="AM268" s="369"/>
      <c r="AN268" s="369"/>
      <c r="AO268" s="369"/>
      <c r="AP268" s="369"/>
      <c r="AQ268" s="369"/>
      <c r="AR268" s="369"/>
      <c r="AS268" s="369"/>
      <c r="AT268" s="369"/>
      <c r="AU268" s="369"/>
      <c r="AV268" s="369"/>
      <c r="AW268" s="369"/>
      <c r="AX268" s="369"/>
      <c r="AY268" s="369"/>
      <c r="AZ268" s="369"/>
      <c r="BA268" s="369"/>
      <c r="BB268" s="369"/>
      <c r="BC268" s="369"/>
      <c r="BD268" s="369"/>
      <c r="BE268" s="369"/>
      <c r="BF268" s="369"/>
      <c r="BG268" s="369"/>
      <c r="BH268" s="369"/>
      <c r="BI268" s="369"/>
      <c r="BJ268" s="369"/>
    </row>
    <row r="269" spans="3:62" x14ac:dyDescent="0.25">
      <c r="C269" s="369"/>
      <c r="D269" s="369"/>
      <c r="E269" s="369"/>
      <c r="F269" s="369"/>
      <c r="G269" s="369"/>
      <c r="H269" s="369"/>
      <c r="I269" s="369"/>
      <c r="J269" s="369"/>
      <c r="K269" s="369"/>
      <c r="L269" s="369"/>
      <c r="M269" s="369"/>
      <c r="N269" s="369"/>
      <c r="O269" s="369"/>
      <c r="P269" s="369"/>
      <c r="Q269" s="369"/>
      <c r="R269" s="369"/>
      <c r="S269" s="369"/>
      <c r="T269" s="369"/>
      <c r="U269" s="369"/>
      <c r="V269" s="369"/>
      <c r="W269" s="369"/>
      <c r="X269" s="369"/>
      <c r="Y269" s="369"/>
      <c r="Z269" s="369"/>
      <c r="AA269" s="369"/>
      <c r="AB269" s="369"/>
      <c r="AC269" s="369"/>
      <c r="AD269" s="369"/>
      <c r="AE269" s="369"/>
      <c r="AF269" s="369"/>
      <c r="AG269" s="369"/>
      <c r="AH269" s="369"/>
      <c r="AI269" s="369"/>
      <c r="AJ269" s="369"/>
      <c r="AK269" s="369"/>
      <c r="AL269" s="369"/>
      <c r="AM269" s="369"/>
      <c r="AN269" s="369"/>
      <c r="AO269" s="369"/>
      <c r="AP269" s="369"/>
      <c r="AQ269" s="369"/>
      <c r="AR269" s="369"/>
      <c r="AS269" s="369"/>
      <c r="AT269" s="369"/>
      <c r="AU269" s="369"/>
      <c r="AV269" s="369"/>
      <c r="AW269" s="369"/>
      <c r="AX269" s="369"/>
      <c r="AY269" s="369"/>
      <c r="AZ269" s="369"/>
      <c r="BA269" s="369"/>
      <c r="BB269" s="369"/>
      <c r="BC269" s="369"/>
      <c r="BD269" s="369"/>
      <c r="BE269" s="369"/>
      <c r="BF269" s="369"/>
      <c r="BG269" s="369"/>
      <c r="BH269" s="369"/>
      <c r="BI269" s="369"/>
      <c r="BJ269" s="369"/>
    </row>
    <row r="270" spans="3:62" x14ac:dyDescent="0.25">
      <c r="C270" s="369"/>
      <c r="D270" s="369"/>
      <c r="E270" s="369"/>
      <c r="F270" s="369"/>
      <c r="G270" s="369"/>
      <c r="H270" s="369"/>
      <c r="I270" s="369"/>
      <c r="J270" s="369"/>
      <c r="K270" s="369"/>
      <c r="L270" s="369"/>
      <c r="M270" s="369"/>
      <c r="N270" s="369"/>
      <c r="O270" s="369"/>
      <c r="P270" s="369"/>
      <c r="Q270" s="369"/>
      <c r="R270" s="369"/>
      <c r="S270" s="369"/>
      <c r="T270" s="369"/>
      <c r="U270" s="369"/>
      <c r="V270" s="369"/>
      <c r="W270" s="369"/>
      <c r="X270" s="369"/>
      <c r="Y270" s="369"/>
      <c r="Z270" s="369"/>
      <c r="AA270" s="369"/>
      <c r="AB270" s="369"/>
      <c r="AC270" s="369"/>
      <c r="AD270" s="369"/>
      <c r="AE270" s="369"/>
      <c r="AF270" s="369"/>
      <c r="AG270" s="369"/>
      <c r="AH270" s="369"/>
      <c r="AI270" s="369"/>
      <c r="AJ270" s="369"/>
      <c r="AK270" s="369"/>
      <c r="AL270" s="369"/>
      <c r="AM270" s="369"/>
      <c r="AN270" s="369"/>
      <c r="AO270" s="369"/>
      <c r="AP270" s="369"/>
      <c r="AQ270" s="369"/>
      <c r="AR270" s="369"/>
      <c r="AS270" s="369"/>
      <c r="AT270" s="369"/>
      <c r="AU270" s="369"/>
      <c r="AV270" s="369"/>
      <c r="AW270" s="369"/>
      <c r="AX270" s="369"/>
      <c r="AY270" s="369"/>
      <c r="AZ270" s="369"/>
      <c r="BA270" s="369"/>
      <c r="BB270" s="369"/>
      <c r="BC270" s="369"/>
      <c r="BD270" s="369"/>
      <c r="BE270" s="369"/>
      <c r="BF270" s="369"/>
      <c r="BG270" s="369"/>
      <c r="BH270" s="369"/>
      <c r="BI270" s="369"/>
      <c r="BJ270" s="369"/>
    </row>
    <row r="271" spans="3:62" x14ac:dyDescent="0.25">
      <c r="C271" s="369"/>
      <c r="D271" s="369"/>
      <c r="E271" s="369"/>
      <c r="F271" s="369"/>
      <c r="G271" s="369"/>
      <c r="H271" s="369"/>
      <c r="I271" s="369"/>
      <c r="J271" s="369"/>
      <c r="K271" s="369"/>
      <c r="L271" s="369"/>
      <c r="M271" s="369"/>
      <c r="N271" s="369"/>
      <c r="O271" s="369"/>
      <c r="P271" s="369"/>
      <c r="Q271" s="369"/>
      <c r="R271" s="369"/>
      <c r="S271" s="369"/>
      <c r="T271" s="369"/>
      <c r="U271" s="369"/>
      <c r="V271" s="369"/>
      <c r="W271" s="369"/>
      <c r="X271" s="369"/>
      <c r="Y271" s="369"/>
      <c r="Z271" s="369"/>
      <c r="AA271" s="369"/>
      <c r="AB271" s="369"/>
      <c r="AC271" s="369"/>
      <c r="AD271" s="369"/>
      <c r="AE271" s="369"/>
      <c r="AF271" s="369"/>
      <c r="AG271" s="369"/>
      <c r="AH271" s="369"/>
      <c r="AI271" s="369"/>
      <c r="AJ271" s="369"/>
      <c r="AK271" s="369"/>
      <c r="AL271" s="369"/>
      <c r="AM271" s="369"/>
      <c r="AN271" s="369"/>
      <c r="AO271" s="369"/>
      <c r="AP271" s="369"/>
      <c r="AQ271" s="369"/>
      <c r="AR271" s="369"/>
      <c r="AS271" s="369"/>
      <c r="AT271" s="369"/>
      <c r="AU271" s="369"/>
      <c r="AV271" s="369"/>
      <c r="AW271" s="369"/>
      <c r="AX271" s="369"/>
      <c r="AY271" s="369"/>
      <c r="AZ271" s="369"/>
      <c r="BA271" s="369"/>
      <c r="BB271" s="369"/>
      <c r="BC271" s="369"/>
      <c r="BD271" s="369"/>
      <c r="BE271" s="369"/>
      <c r="BF271" s="369"/>
      <c r="BG271" s="369"/>
      <c r="BH271" s="369"/>
      <c r="BI271" s="369"/>
      <c r="BJ271" s="369"/>
    </row>
    <row r="272" spans="3:62" x14ac:dyDescent="0.25">
      <c r="C272" s="369"/>
      <c r="D272" s="369"/>
      <c r="E272" s="369"/>
      <c r="F272" s="369"/>
      <c r="G272" s="369"/>
      <c r="H272" s="369"/>
      <c r="I272" s="369"/>
      <c r="J272" s="369"/>
      <c r="K272" s="369"/>
      <c r="L272" s="369"/>
      <c r="M272" s="369"/>
      <c r="N272" s="369"/>
      <c r="O272" s="369"/>
      <c r="P272" s="369"/>
      <c r="Q272" s="369"/>
      <c r="R272" s="369"/>
      <c r="S272" s="369"/>
      <c r="T272" s="369"/>
      <c r="U272" s="369"/>
      <c r="V272" s="369"/>
      <c r="W272" s="369"/>
      <c r="X272" s="369"/>
      <c r="Y272" s="369"/>
      <c r="Z272" s="369"/>
      <c r="AA272" s="369"/>
      <c r="AB272" s="369"/>
      <c r="AC272" s="369"/>
      <c r="AD272" s="369"/>
      <c r="AE272" s="369"/>
      <c r="AF272" s="369"/>
      <c r="AG272" s="369"/>
      <c r="AH272" s="369"/>
      <c r="AI272" s="369"/>
      <c r="AJ272" s="369"/>
      <c r="AK272" s="369"/>
      <c r="AL272" s="369"/>
      <c r="AM272" s="369"/>
      <c r="AN272" s="369"/>
      <c r="AO272" s="369"/>
      <c r="AP272" s="369"/>
      <c r="AQ272" s="369"/>
      <c r="AR272" s="369"/>
      <c r="AS272" s="369"/>
      <c r="AT272" s="369"/>
      <c r="AU272" s="369"/>
      <c r="AV272" s="369"/>
      <c r="AW272" s="369"/>
      <c r="AX272" s="369"/>
      <c r="AY272" s="369"/>
      <c r="AZ272" s="369"/>
      <c r="BA272" s="369"/>
      <c r="BB272" s="369"/>
      <c r="BC272" s="369"/>
      <c r="BD272" s="369"/>
      <c r="BE272" s="369"/>
      <c r="BF272" s="369"/>
      <c r="BG272" s="369"/>
      <c r="BH272" s="369"/>
      <c r="BI272" s="369"/>
      <c r="BJ272" s="369"/>
    </row>
    <row r="273" spans="3:62" x14ac:dyDescent="0.25">
      <c r="C273" s="369"/>
      <c r="D273" s="369"/>
      <c r="E273" s="369"/>
      <c r="F273" s="369"/>
      <c r="G273" s="369"/>
      <c r="H273" s="369"/>
      <c r="I273" s="369"/>
      <c r="J273" s="369"/>
      <c r="K273" s="369"/>
      <c r="L273" s="369"/>
      <c r="M273" s="369"/>
      <c r="N273" s="369"/>
      <c r="O273" s="369"/>
      <c r="P273" s="369"/>
      <c r="Q273" s="369"/>
      <c r="R273" s="369"/>
      <c r="S273" s="369"/>
      <c r="T273" s="369"/>
      <c r="U273" s="369"/>
      <c r="V273" s="369"/>
      <c r="W273" s="369"/>
      <c r="X273" s="369"/>
      <c r="Y273" s="369"/>
      <c r="Z273" s="369"/>
      <c r="AA273" s="369"/>
      <c r="AB273" s="369"/>
      <c r="AC273" s="369"/>
      <c r="AD273" s="369"/>
      <c r="AE273" s="369"/>
      <c r="AF273" s="369"/>
      <c r="AG273" s="369"/>
      <c r="AH273" s="369"/>
      <c r="AI273" s="369"/>
      <c r="AJ273" s="369"/>
      <c r="AK273" s="369"/>
      <c r="AL273" s="369"/>
      <c r="AM273" s="369"/>
      <c r="AN273" s="369"/>
      <c r="AO273" s="369"/>
      <c r="AP273" s="369"/>
      <c r="AQ273" s="369"/>
      <c r="AR273" s="369"/>
      <c r="AS273" s="369"/>
      <c r="AT273" s="369"/>
      <c r="AU273" s="369"/>
      <c r="AV273" s="369"/>
      <c r="AW273" s="369"/>
      <c r="AX273" s="369"/>
      <c r="AY273" s="369"/>
      <c r="AZ273" s="369"/>
      <c r="BA273" s="369"/>
      <c r="BB273" s="369"/>
      <c r="BC273" s="369"/>
      <c r="BD273" s="369"/>
      <c r="BE273" s="369"/>
      <c r="BF273" s="369"/>
      <c r="BG273" s="369"/>
      <c r="BH273" s="369"/>
      <c r="BI273" s="369"/>
      <c r="BJ273" s="369"/>
    </row>
    <row r="274" spans="3:62" x14ac:dyDescent="0.25">
      <c r="C274" s="369"/>
      <c r="D274" s="369"/>
      <c r="E274" s="369"/>
      <c r="F274" s="369"/>
      <c r="G274" s="369"/>
      <c r="H274" s="369"/>
      <c r="I274" s="369"/>
      <c r="J274" s="369"/>
      <c r="K274" s="369"/>
      <c r="L274" s="369"/>
      <c r="M274" s="369"/>
      <c r="N274" s="369"/>
      <c r="O274" s="369"/>
      <c r="P274" s="369"/>
      <c r="Q274" s="369"/>
      <c r="R274" s="369"/>
      <c r="S274" s="369"/>
      <c r="T274" s="369"/>
      <c r="U274" s="369"/>
      <c r="V274" s="369"/>
      <c r="W274" s="369"/>
      <c r="X274" s="369"/>
      <c r="Y274" s="369"/>
      <c r="Z274" s="369"/>
      <c r="AA274" s="369"/>
      <c r="AB274" s="369"/>
      <c r="AC274" s="369"/>
      <c r="AD274" s="369"/>
      <c r="AE274" s="369"/>
      <c r="AF274" s="369"/>
      <c r="AG274" s="369"/>
      <c r="AH274" s="369"/>
      <c r="AI274" s="369"/>
      <c r="AJ274" s="369"/>
      <c r="AK274" s="369"/>
      <c r="AL274" s="369"/>
      <c r="AM274" s="369"/>
      <c r="AN274" s="369"/>
      <c r="AO274" s="369"/>
      <c r="AP274" s="369"/>
      <c r="AQ274" s="369"/>
      <c r="AR274" s="369"/>
      <c r="AS274" s="369"/>
      <c r="AT274" s="369"/>
      <c r="AU274" s="369"/>
      <c r="AV274" s="369"/>
      <c r="AW274" s="369"/>
      <c r="AX274" s="369"/>
      <c r="AY274" s="369"/>
      <c r="AZ274" s="369"/>
      <c r="BA274" s="369"/>
      <c r="BB274" s="369"/>
      <c r="BC274" s="369"/>
      <c r="BD274" s="369"/>
      <c r="BE274" s="369"/>
      <c r="BF274" s="369"/>
      <c r="BG274" s="369"/>
      <c r="BH274" s="369"/>
      <c r="BI274" s="369"/>
      <c r="BJ274" s="369"/>
    </row>
    <row r="275" spans="3:62" x14ac:dyDescent="0.25">
      <c r="C275" s="369"/>
      <c r="D275" s="369"/>
      <c r="E275" s="369"/>
      <c r="F275" s="369"/>
      <c r="G275" s="369"/>
      <c r="H275" s="369"/>
      <c r="I275" s="369"/>
      <c r="J275" s="369"/>
      <c r="K275" s="369"/>
      <c r="L275" s="369"/>
      <c r="M275" s="369"/>
      <c r="N275" s="369"/>
      <c r="O275" s="369"/>
      <c r="P275" s="369"/>
      <c r="Q275" s="369"/>
      <c r="R275" s="369"/>
      <c r="S275" s="369"/>
      <c r="T275" s="369"/>
      <c r="U275" s="369"/>
      <c r="V275" s="369"/>
      <c r="W275" s="369"/>
      <c r="X275" s="369"/>
      <c r="Y275" s="369"/>
      <c r="Z275" s="369"/>
      <c r="AA275" s="369"/>
      <c r="AB275" s="369"/>
      <c r="AC275" s="369"/>
      <c r="AD275" s="369"/>
      <c r="AE275" s="369"/>
      <c r="AF275" s="369"/>
      <c r="AG275" s="369"/>
      <c r="AH275" s="369"/>
      <c r="AI275" s="369"/>
      <c r="AJ275" s="369"/>
      <c r="AK275" s="369"/>
      <c r="AL275" s="369"/>
      <c r="AM275" s="369"/>
      <c r="AN275" s="369"/>
      <c r="AO275" s="369"/>
      <c r="AP275" s="369"/>
      <c r="AQ275" s="369"/>
      <c r="AR275" s="369"/>
      <c r="AS275" s="369"/>
      <c r="AT275" s="369"/>
      <c r="AU275" s="369"/>
      <c r="AV275" s="369"/>
      <c r="AW275" s="369"/>
      <c r="AX275" s="369"/>
      <c r="AY275" s="369"/>
      <c r="AZ275" s="369"/>
      <c r="BA275" s="369"/>
      <c r="BB275" s="369"/>
      <c r="BC275" s="369"/>
      <c r="BD275" s="369"/>
      <c r="BE275" s="369"/>
      <c r="BF275" s="369"/>
      <c r="BG275" s="369"/>
      <c r="BH275" s="369"/>
      <c r="BI275" s="369"/>
      <c r="BJ275" s="369"/>
    </row>
    <row r="276" spans="3:62" x14ac:dyDescent="0.25">
      <c r="C276" s="369"/>
      <c r="D276" s="369"/>
      <c r="E276" s="369"/>
      <c r="F276" s="369"/>
      <c r="G276" s="369"/>
      <c r="H276" s="369"/>
      <c r="I276" s="369"/>
      <c r="J276" s="369"/>
      <c r="K276" s="369"/>
      <c r="L276" s="369"/>
      <c r="M276" s="369"/>
      <c r="N276" s="369"/>
      <c r="O276" s="369"/>
      <c r="P276" s="369"/>
      <c r="Q276" s="369"/>
      <c r="R276" s="369"/>
      <c r="S276" s="369"/>
      <c r="T276" s="369"/>
      <c r="U276" s="369"/>
      <c r="V276" s="369"/>
      <c r="W276" s="369"/>
      <c r="X276" s="369"/>
      <c r="Y276" s="369"/>
      <c r="Z276" s="369"/>
      <c r="AA276" s="369"/>
      <c r="AB276" s="369"/>
      <c r="AC276" s="369"/>
      <c r="AD276" s="369"/>
      <c r="AE276" s="369"/>
      <c r="AF276" s="369"/>
      <c r="AG276" s="369"/>
      <c r="AH276" s="369"/>
      <c r="AI276" s="369"/>
      <c r="AJ276" s="369"/>
      <c r="AK276" s="369"/>
      <c r="AL276" s="369"/>
      <c r="AM276" s="369"/>
      <c r="AN276" s="369"/>
      <c r="AO276" s="369"/>
      <c r="AP276" s="369"/>
      <c r="AQ276" s="369"/>
      <c r="AR276" s="369"/>
      <c r="AS276" s="369"/>
      <c r="AT276" s="369"/>
      <c r="AU276" s="369"/>
      <c r="AV276" s="369"/>
      <c r="AW276" s="369"/>
      <c r="AX276" s="369"/>
      <c r="AY276" s="369"/>
      <c r="AZ276" s="369"/>
      <c r="BA276" s="369"/>
      <c r="BB276" s="369"/>
      <c r="BC276" s="369"/>
      <c r="BD276" s="369"/>
      <c r="BE276" s="369"/>
      <c r="BF276" s="369"/>
      <c r="BG276" s="369"/>
      <c r="BH276" s="369"/>
      <c r="BI276" s="369"/>
      <c r="BJ276" s="369"/>
    </row>
    <row r="277" spans="3:62" x14ac:dyDescent="0.25">
      <c r="C277" s="369"/>
      <c r="D277" s="369"/>
      <c r="E277" s="369"/>
      <c r="F277" s="369"/>
      <c r="G277" s="369"/>
      <c r="H277" s="369"/>
      <c r="I277" s="369"/>
      <c r="J277" s="369"/>
      <c r="K277" s="369"/>
      <c r="L277" s="369"/>
      <c r="M277" s="369"/>
      <c r="N277" s="369"/>
      <c r="O277" s="369"/>
      <c r="P277" s="369"/>
      <c r="Q277" s="369"/>
      <c r="R277" s="369"/>
      <c r="S277" s="369"/>
      <c r="T277" s="369"/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69"/>
      <c r="AI277" s="369"/>
      <c r="AJ277" s="369"/>
      <c r="AK277" s="369"/>
      <c r="AL277" s="369"/>
      <c r="AM277" s="369"/>
      <c r="AN277" s="369"/>
      <c r="AO277" s="369"/>
      <c r="AP277" s="369"/>
      <c r="AQ277" s="369"/>
      <c r="AR277" s="369"/>
      <c r="AS277" s="369"/>
      <c r="AT277" s="369"/>
      <c r="AU277" s="369"/>
      <c r="AV277" s="369"/>
      <c r="AW277" s="369"/>
      <c r="AX277" s="369"/>
      <c r="AY277" s="369"/>
      <c r="AZ277" s="369"/>
      <c r="BA277" s="369"/>
      <c r="BB277" s="369"/>
      <c r="BC277" s="369"/>
      <c r="BD277" s="369"/>
      <c r="BE277" s="369"/>
      <c r="BF277" s="369"/>
      <c r="BG277" s="369"/>
      <c r="BH277" s="369"/>
      <c r="BI277" s="369"/>
      <c r="BJ277" s="369"/>
    </row>
    <row r="278" spans="3:62" x14ac:dyDescent="0.25">
      <c r="C278" s="369"/>
      <c r="D278" s="369"/>
      <c r="E278" s="369"/>
      <c r="F278" s="369"/>
      <c r="G278" s="369"/>
      <c r="H278" s="369"/>
      <c r="I278" s="369"/>
      <c r="J278" s="369"/>
      <c r="K278" s="369"/>
      <c r="L278" s="369"/>
      <c r="M278" s="369"/>
      <c r="N278" s="369"/>
      <c r="O278" s="369"/>
      <c r="P278" s="369"/>
      <c r="Q278" s="369"/>
      <c r="R278" s="369"/>
      <c r="S278" s="369"/>
      <c r="T278" s="369"/>
      <c r="U278" s="369"/>
      <c r="V278" s="369"/>
      <c r="W278" s="369"/>
      <c r="X278" s="369"/>
      <c r="Y278" s="369"/>
      <c r="Z278" s="369"/>
      <c r="AA278" s="369"/>
      <c r="AB278" s="369"/>
      <c r="AC278" s="369"/>
      <c r="AD278" s="369"/>
      <c r="AE278" s="369"/>
      <c r="AF278" s="369"/>
      <c r="AG278" s="369"/>
      <c r="AH278" s="369"/>
      <c r="AI278" s="369"/>
      <c r="AJ278" s="369"/>
      <c r="AK278" s="369"/>
      <c r="AL278" s="369"/>
      <c r="AM278" s="369"/>
      <c r="AN278" s="369"/>
      <c r="AO278" s="369"/>
      <c r="AP278" s="369"/>
      <c r="AQ278" s="369"/>
      <c r="AR278" s="369"/>
      <c r="AS278" s="369"/>
      <c r="AT278" s="369"/>
      <c r="AU278" s="369"/>
      <c r="AV278" s="369"/>
      <c r="AW278" s="369"/>
      <c r="AX278" s="369"/>
      <c r="AY278" s="369"/>
      <c r="AZ278" s="369"/>
      <c r="BA278" s="369"/>
      <c r="BB278" s="369"/>
      <c r="BC278" s="369"/>
      <c r="BD278" s="369"/>
      <c r="BE278" s="369"/>
      <c r="BF278" s="369"/>
      <c r="BG278" s="369"/>
      <c r="BH278" s="369"/>
      <c r="BI278" s="369"/>
      <c r="BJ278" s="369"/>
    </row>
    <row r="279" spans="3:62" x14ac:dyDescent="0.25">
      <c r="C279" s="369"/>
      <c r="D279" s="369"/>
      <c r="E279" s="369"/>
      <c r="F279" s="369"/>
      <c r="G279" s="369"/>
      <c r="H279" s="369"/>
      <c r="I279" s="369"/>
      <c r="J279" s="369"/>
      <c r="K279" s="369"/>
      <c r="L279" s="369"/>
      <c r="M279" s="369"/>
      <c r="N279" s="369"/>
      <c r="O279" s="369"/>
      <c r="P279" s="369"/>
      <c r="Q279" s="369"/>
      <c r="R279" s="369"/>
      <c r="S279" s="369"/>
      <c r="T279" s="369"/>
      <c r="U279" s="369"/>
      <c r="V279" s="369"/>
      <c r="W279" s="369"/>
      <c r="X279" s="369"/>
      <c r="Y279" s="369"/>
      <c r="Z279" s="369"/>
      <c r="AA279" s="369"/>
      <c r="AB279" s="369"/>
      <c r="AC279" s="369"/>
      <c r="AD279" s="369"/>
      <c r="AE279" s="369"/>
      <c r="AF279" s="369"/>
      <c r="AG279" s="369"/>
      <c r="AH279" s="369"/>
      <c r="AI279" s="369"/>
      <c r="AJ279" s="369"/>
      <c r="AK279" s="369"/>
      <c r="AL279" s="369"/>
      <c r="AM279" s="369"/>
      <c r="AN279" s="369"/>
      <c r="AO279" s="369"/>
      <c r="AP279" s="369"/>
      <c r="AQ279" s="369"/>
      <c r="AR279" s="369"/>
      <c r="AS279" s="369"/>
      <c r="AT279" s="369"/>
      <c r="AU279" s="369"/>
      <c r="AV279" s="369"/>
      <c r="AW279" s="369"/>
      <c r="AX279" s="369"/>
      <c r="AY279" s="369"/>
      <c r="AZ279" s="369"/>
      <c r="BA279" s="369"/>
      <c r="BB279" s="369"/>
      <c r="BC279" s="369"/>
      <c r="BD279" s="369"/>
      <c r="BE279" s="369"/>
      <c r="BF279" s="369"/>
      <c r="BG279" s="369"/>
      <c r="BH279" s="369"/>
      <c r="BI279" s="369"/>
      <c r="BJ279" s="369"/>
    </row>
    <row r="280" spans="3:62" x14ac:dyDescent="0.25">
      <c r="C280" s="369"/>
      <c r="D280" s="369"/>
      <c r="E280" s="369"/>
      <c r="F280" s="369"/>
      <c r="G280" s="369"/>
      <c r="H280" s="369"/>
      <c r="I280" s="369"/>
      <c r="J280" s="369"/>
      <c r="K280" s="369"/>
      <c r="L280" s="369"/>
      <c r="M280" s="369"/>
      <c r="N280" s="369"/>
      <c r="O280" s="369"/>
      <c r="P280" s="369"/>
      <c r="Q280" s="369"/>
      <c r="R280" s="369"/>
      <c r="S280" s="369"/>
      <c r="T280" s="369"/>
      <c r="U280" s="369"/>
      <c r="V280" s="369"/>
      <c r="W280" s="369"/>
      <c r="X280" s="369"/>
      <c r="Y280" s="369"/>
      <c r="Z280" s="369"/>
      <c r="AA280" s="369"/>
      <c r="AB280" s="369"/>
      <c r="AC280" s="369"/>
      <c r="AD280" s="369"/>
      <c r="AE280" s="369"/>
      <c r="AF280" s="369"/>
      <c r="AG280" s="369"/>
      <c r="AH280" s="369"/>
      <c r="AI280" s="369"/>
      <c r="AJ280" s="369"/>
      <c r="AK280" s="369"/>
      <c r="AL280" s="369"/>
      <c r="AM280" s="369"/>
      <c r="AN280" s="369"/>
      <c r="AO280" s="369"/>
      <c r="AP280" s="369"/>
      <c r="AQ280" s="369"/>
      <c r="AR280" s="369"/>
      <c r="AS280" s="369"/>
      <c r="AT280" s="369"/>
      <c r="AU280" s="369"/>
      <c r="AV280" s="369"/>
      <c r="AW280" s="369"/>
      <c r="AX280" s="369"/>
      <c r="AY280" s="369"/>
      <c r="AZ280" s="369"/>
      <c r="BA280" s="369"/>
      <c r="BB280" s="369"/>
      <c r="BC280" s="369"/>
      <c r="BD280" s="369"/>
      <c r="BE280" s="369"/>
      <c r="BF280" s="369"/>
      <c r="BG280" s="369"/>
      <c r="BH280" s="369"/>
      <c r="BI280" s="369"/>
      <c r="BJ280" s="369"/>
    </row>
    <row r="281" spans="3:62" x14ac:dyDescent="0.25">
      <c r="C281" s="369"/>
      <c r="D281" s="369"/>
      <c r="E281" s="369"/>
      <c r="F281" s="369"/>
      <c r="G281" s="369"/>
      <c r="H281" s="369"/>
      <c r="I281" s="369"/>
      <c r="J281" s="369"/>
      <c r="K281" s="369"/>
      <c r="L281" s="369"/>
      <c r="M281" s="369"/>
      <c r="N281" s="369"/>
      <c r="O281" s="369"/>
      <c r="P281" s="369"/>
      <c r="Q281" s="369"/>
      <c r="R281" s="369"/>
      <c r="S281" s="369"/>
      <c r="T281" s="369"/>
      <c r="U281" s="369"/>
      <c r="V281" s="369"/>
      <c r="W281" s="369"/>
      <c r="X281" s="369"/>
      <c r="Y281" s="369"/>
      <c r="Z281" s="369"/>
      <c r="AA281" s="369"/>
      <c r="AB281" s="369"/>
      <c r="AC281" s="369"/>
      <c r="AD281" s="369"/>
      <c r="AE281" s="369"/>
      <c r="AF281" s="369"/>
      <c r="AG281" s="369"/>
      <c r="AH281" s="369"/>
      <c r="AI281" s="369"/>
      <c r="AJ281" s="369"/>
      <c r="AK281" s="369"/>
      <c r="AL281" s="369"/>
      <c r="AM281" s="369"/>
      <c r="AN281" s="369"/>
      <c r="AO281" s="369"/>
      <c r="AP281" s="369"/>
      <c r="AQ281" s="369"/>
      <c r="AR281" s="369"/>
      <c r="AS281" s="369"/>
      <c r="AT281" s="369"/>
      <c r="AU281" s="369"/>
      <c r="AV281" s="369"/>
      <c r="AW281" s="369"/>
      <c r="AX281" s="369"/>
      <c r="AY281" s="369"/>
      <c r="AZ281" s="369"/>
      <c r="BA281" s="369"/>
      <c r="BB281" s="369"/>
      <c r="BC281" s="369"/>
      <c r="BD281" s="369"/>
      <c r="BE281" s="369"/>
      <c r="BF281" s="369"/>
      <c r="BG281" s="369"/>
      <c r="BH281" s="369"/>
      <c r="BI281" s="369"/>
      <c r="BJ281" s="369"/>
    </row>
    <row r="282" spans="3:62" x14ac:dyDescent="0.25">
      <c r="C282" s="369"/>
      <c r="D282" s="369"/>
      <c r="E282" s="369"/>
      <c r="F282" s="369"/>
      <c r="G282" s="369"/>
      <c r="H282" s="369"/>
      <c r="I282" s="369"/>
      <c r="J282" s="369"/>
      <c r="K282" s="369"/>
      <c r="L282" s="369"/>
      <c r="M282" s="369"/>
      <c r="N282" s="369"/>
      <c r="O282" s="369"/>
      <c r="P282" s="369"/>
      <c r="Q282" s="369"/>
      <c r="R282" s="369"/>
      <c r="S282" s="369"/>
      <c r="T282" s="369"/>
      <c r="U282" s="369"/>
      <c r="V282" s="369"/>
      <c r="W282" s="369"/>
      <c r="X282" s="369"/>
      <c r="Y282" s="369"/>
      <c r="Z282" s="369"/>
      <c r="AA282" s="369"/>
      <c r="AB282" s="369"/>
      <c r="AC282" s="369"/>
      <c r="AD282" s="369"/>
      <c r="AE282" s="369"/>
      <c r="AF282" s="369"/>
      <c r="AG282" s="369"/>
      <c r="AH282" s="369"/>
      <c r="AI282" s="369"/>
      <c r="AJ282" s="369"/>
      <c r="AK282" s="369"/>
      <c r="AL282" s="369"/>
      <c r="AM282" s="369"/>
      <c r="AN282" s="369"/>
      <c r="AO282" s="369"/>
      <c r="AP282" s="369"/>
      <c r="AQ282" s="369"/>
      <c r="AR282" s="369"/>
      <c r="AS282" s="369"/>
      <c r="AT282" s="369"/>
      <c r="AU282" s="369"/>
      <c r="AV282" s="369"/>
      <c r="AW282" s="369"/>
      <c r="AX282" s="369"/>
      <c r="AY282" s="369"/>
      <c r="AZ282" s="369"/>
      <c r="BA282" s="369"/>
      <c r="BB282" s="369"/>
      <c r="BC282" s="369"/>
      <c r="BD282" s="369"/>
      <c r="BE282" s="369"/>
      <c r="BF282" s="369"/>
      <c r="BG282" s="369"/>
      <c r="BH282" s="369"/>
      <c r="BI282" s="369"/>
      <c r="BJ282" s="369"/>
    </row>
    <row r="283" spans="3:62" x14ac:dyDescent="0.25">
      <c r="C283" s="369"/>
      <c r="D283" s="369"/>
      <c r="E283" s="369"/>
      <c r="F283" s="369"/>
      <c r="G283" s="369"/>
      <c r="H283" s="369"/>
      <c r="I283" s="369"/>
      <c r="J283" s="369"/>
      <c r="K283" s="369"/>
      <c r="L283" s="369"/>
      <c r="M283" s="369"/>
      <c r="N283" s="369"/>
      <c r="O283" s="369"/>
      <c r="P283" s="369"/>
      <c r="Q283" s="369"/>
      <c r="R283" s="369"/>
      <c r="S283" s="369"/>
      <c r="T283" s="369"/>
      <c r="U283" s="369"/>
      <c r="V283" s="369"/>
      <c r="W283" s="369"/>
      <c r="X283" s="369"/>
      <c r="Y283" s="369"/>
      <c r="Z283" s="369"/>
      <c r="AA283" s="369"/>
      <c r="AB283" s="369"/>
      <c r="AC283" s="369"/>
      <c r="AD283" s="369"/>
      <c r="AE283" s="369"/>
      <c r="AF283" s="369"/>
      <c r="AG283" s="369"/>
      <c r="AH283" s="369"/>
      <c r="AI283" s="369"/>
      <c r="AJ283" s="369"/>
      <c r="AK283" s="369"/>
      <c r="AL283" s="369"/>
      <c r="AM283" s="369"/>
      <c r="AN283" s="369"/>
      <c r="AO283" s="369"/>
      <c r="AP283" s="369"/>
      <c r="AQ283" s="369"/>
      <c r="AR283" s="369"/>
      <c r="AS283" s="369"/>
      <c r="AT283" s="369"/>
      <c r="AU283" s="369"/>
      <c r="AV283" s="369"/>
      <c r="AW283" s="369"/>
      <c r="AX283" s="369"/>
      <c r="AY283" s="369"/>
      <c r="AZ283" s="369"/>
      <c r="BA283" s="369"/>
      <c r="BB283" s="369"/>
      <c r="BC283" s="369"/>
      <c r="BD283" s="369"/>
      <c r="BE283" s="369"/>
      <c r="BF283" s="369"/>
      <c r="BG283" s="369"/>
      <c r="BH283" s="369"/>
      <c r="BI283" s="369"/>
      <c r="BJ283" s="369"/>
    </row>
    <row r="284" spans="3:62" x14ac:dyDescent="0.25">
      <c r="C284" s="369"/>
      <c r="D284" s="369"/>
      <c r="E284" s="369"/>
      <c r="F284" s="369"/>
      <c r="G284" s="369"/>
      <c r="H284" s="369"/>
      <c r="I284" s="369"/>
      <c r="J284" s="369"/>
      <c r="K284" s="369"/>
      <c r="L284" s="369"/>
      <c r="M284" s="369"/>
      <c r="N284" s="369"/>
      <c r="O284" s="369"/>
      <c r="P284" s="369"/>
      <c r="Q284" s="369"/>
      <c r="R284" s="369"/>
      <c r="S284" s="369"/>
      <c r="T284" s="369"/>
      <c r="U284" s="369"/>
      <c r="V284" s="369"/>
      <c r="W284" s="369"/>
      <c r="X284" s="369"/>
      <c r="Y284" s="369"/>
      <c r="Z284" s="369"/>
      <c r="AA284" s="369"/>
      <c r="AB284" s="369"/>
      <c r="AC284" s="369"/>
      <c r="AD284" s="369"/>
      <c r="AE284" s="369"/>
      <c r="AF284" s="369"/>
      <c r="AG284" s="369"/>
      <c r="AH284" s="369"/>
      <c r="AI284" s="369"/>
      <c r="AJ284" s="369"/>
      <c r="AK284" s="369"/>
      <c r="AL284" s="369"/>
      <c r="AM284" s="369"/>
      <c r="AN284" s="369"/>
      <c r="AO284" s="369"/>
      <c r="AP284" s="369"/>
      <c r="AQ284" s="369"/>
      <c r="AR284" s="369"/>
      <c r="AS284" s="369"/>
      <c r="AT284" s="369"/>
      <c r="AU284" s="369"/>
      <c r="AV284" s="369"/>
      <c r="AW284" s="369"/>
      <c r="AX284" s="369"/>
      <c r="AY284" s="369"/>
      <c r="AZ284" s="369"/>
      <c r="BA284" s="369"/>
      <c r="BB284" s="369"/>
      <c r="BC284" s="369"/>
      <c r="BD284" s="369"/>
      <c r="BE284" s="369"/>
      <c r="BF284" s="369"/>
      <c r="BG284" s="369"/>
      <c r="BH284" s="369"/>
      <c r="BI284" s="369"/>
      <c r="BJ284" s="369"/>
    </row>
    <row r="285" spans="3:62" x14ac:dyDescent="0.25">
      <c r="C285" s="369"/>
      <c r="D285" s="369"/>
      <c r="E285" s="369"/>
      <c r="F285" s="369"/>
      <c r="G285" s="369"/>
      <c r="H285" s="369"/>
      <c r="I285" s="369"/>
      <c r="J285" s="369"/>
      <c r="K285" s="369"/>
      <c r="L285" s="369"/>
      <c r="M285" s="369"/>
      <c r="N285" s="369"/>
      <c r="O285" s="369"/>
      <c r="P285" s="369"/>
      <c r="Q285" s="369"/>
      <c r="R285" s="369"/>
      <c r="S285" s="369"/>
      <c r="T285" s="369"/>
      <c r="U285" s="369"/>
      <c r="V285" s="369"/>
      <c r="W285" s="369"/>
      <c r="X285" s="369"/>
      <c r="Y285" s="369"/>
      <c r="Z285" s="369"/>
      <c r="AA285" s="369"/>
      <c r="AB285" s="369"/>
      <c r="AC285" s="369"/>
      <c r="AD285" s="369"/>
      <c r="AE285" s="369"/>
      <c r="AF285" s="369"/>
      <c r="AG285" s="369"/>
      <c r="AH285" s="369"/>
      <c r="AI285" s="369"/>
      <c r="AJ285" s="369"/>
      <c r="AK285" s="369"/>
      <c r="AL285" s="369"/>
      <c r="AM285" s="369"/>
      <c r="AN285" s="369"/>
      <c r="AO285" s="369"/>
      <c r="AP285" s="369"/>
      <c r="AQ285" s="369"/>
      <c r="AR285" s="369"/>
      <c r="AS285" s="369"/>
      <c r="AT285" s="369"/>
      <c r="AU285" s="369"/>
      <c r="AV285" s="369"/>
      <c r="AW285" s="369"/>
      <c r="AX285" s="369"/>
      <c r="AY285" s="369"/>
      <c r="AZ285" s="369"/>
      <c r="BA285" s="369"/>
      <c r="BB285" s="369"/>
      <c r="BC285" s="369"/>
      <c r="BD285" s="369"/>
      <c r="BE285" s="369"/>
      <c r="BF285" s="369"/>
      <c r="BG285" s="369"/>
      <c r="BH285" s="369"/>
      <c r="BI285" s="369"/>
      <c r="BJ285" s="369"/>
    </row>
    <row r="286" spans="3:62" x14ac:dyDescent="0.25">
      <c r="C286" s="369"/>
      <c r="D286" s="369"/>
      <c r="E286" s="369"/>
      <c r="F286" s="369"/>
      <c r="G286" s="369"/>
      <c r="H286" s="369"/>
      <c r="I286" s="369"/>
      <c r="J286" s="369"/>
      <c r="K286" s="369"/>
      <c r="L286" s="369"/>
      <c r="M286" s="369"/>
      <c r="N286" s="369"/>
      <c r="O286" s="369"/>
      <c r="P286" s="369"/>
      <c r="Q286" s="369"/>
      <c r="R286" s="369"/>
      <c r="S286" s="369"/>
      <c r="T286" s="369"/>
      <c r="U286" s="369"/>
      <c r="V286" s="369"/>
      <c r="W286" s="369"/>
      <c r="X286" s="369"/>
      <c r="Y286" s="369"/>
      <c r="Z286" s="369"/>
      <c r="AA286" s="369"/>
      <c r="AB286" s="369"/>
      <c r="AC286" s="369"/>
      <c r="AD286" s="369"/>
      <c r="AE286" s="369"/>
      <c r="AF286" s="369"/>
      <c r="AG286" s="369"/>
      <c r="AH286" s="369"/>
      <c r="AI286" s="369"/>
      <c r="AJ286" s="369"/>
      <c r="AK286" s="369"/>
      <c r="AL286" s="369"/>
      <c r="AM286" s="369"/>
      <c r="AN286" s="369"/>
      <c r="AO286" s="369"/>
      <c r="AP286" s="369"/>
      <c r="AQ286" s="369"/>
      <c r="AR286" s="369"/>
      <c r="AS286" s="369"/>
      <c r="AT286" s="369"/>
      <c r="AU286" s="369"/>
      <c r="AV286" s="369"/>
      <c r="AW286" s="369"/>
      <c r="AX286" s="369"/>
      <c r="AY286" s="369"/>
      <c r="AZ286" s="369"/>
      <c r="BA286" s="369"/>
      <c r="BB286" s="369"/>
      <c r="BC286" s="369"/>
      <c r="BD286" s="369"/>
      <c r="BE286" s="369"/>
      <c r="BF286" s="369"/>
      <c r="BG286" s="369"/>
      <c r="BH286" s="369"/>
      <c r="BI286" s="369"/>
      <c r="BJ286" s="369"/>
    </row>
    <row r="287" spans="3:62" x14ac:dyDescent="0.25">
      <c r="C287" s="369"/>
      <c r="D287" s="369"/>
      <c r="E287" s="369"/>
      <c r="F287" s="369"/>
      <c r="G287" s="369"/>
      <c r="H287" s="369"/>
      <c r="I287" s="369"/>
      <c r="J287" s="369"/>
      <c r="K287" s="369"/>
      <c r="L287" s="369"/>
      <c r="M287" s="369"/>
      <c r="N287" s="369"/>
      <c r="O287" s="369"/>
      <c r="P287" s="369"/>
      <c r="Q287" s="369"/>
      <c r="R287" s="369"/>
      <c r="S287" s="369"/>
      <c r="T287" s="369"/>
      <c r="U287" s="369"/>
      <c r="V287" s="369"/>
      <c r="W287" s="369"/>
      <c r="X287" s="369"/>
      <c r="Y287" s="369"/>
      <c r="Z287" s="369"/>
      <c r="AA287" s="369"/>
      <c r="AB287" s="369"/>
      <c r="AC287" s="369"/>
      <c r="AD287" s="369"/>
      <c r="AE287" s="369"/>
      <c r="AF287" s="369"/>
      <c r="AG287" s="369"/>
      <c r="AH287" s="369"/>
      <c r="AI287" s="369"/>
      <c r="AJ287" s="369"/>
      <c r="AK287" s="369"/>
      <c r="AL287" s="369"/>
      <c r="AM287" s="369"/>
      <c r="AN287" s="369"/>
      <c r="AO287" s="369"/>
      <c r="AP287" s="369"/>
      <c r="AQ287" s="369"/>
      <c r="AR287" s="369"/>
      <c r="AS287" s="369"/>
      <c r="AT287" s="369"/>
      <c r="AU287" s="369"/>
      <c r="AV287" s="369"/>
      <c r="AW287" s="369"/>
      <c r="AX287" s="369"/>
      <c r="AY287" s="369"/>
      <c r="AZ287" s="369"/>
      <c r="BA287" s="369"/>
      <c r="BB287" s="369"/>
      <c r="BC287" s="369"/>
      <c r="BD287" s="369"/>
      <c r="BE287" s="369"/>
      <c r="BF287" s="369"/>
      <c r="BG287" s="369"/>
      <c r="BH287" s="369"/>
      <c r="BI287" s="369"/>
      <c r="BJ287" s="369"/>
    </row>
    <row r="288" spans="3:62" x14ac:dyDescent="0.25">
      <c r="C288" s="369"/>
      <c r="D288" s="369"/>
      <c r="E288" s="369"/>
      <c r="F288" s="369"/>
      <c r="G288" s="369"/>
      <c r="H288" s="369"/>
      <c r="I288" s="369"/>
      <c r="J288" s="369"/>
      <c r="K288" s="369"/>
      <c r="L288" s="369"/>
      <c r="M288" s="369"/>
      <c r="N288" s="369"/>
      <c r="O288" s="369"/>
      <c r="P288" s="369"/>
      <c r="Q288" s="369"/>
      <c r="R288" s="369"/>
      <c r="S288" s="369"/>
      <c r="T288" s="369"/>
      <c r="U288" s="369"/>
      <c r="V288" s="369"/>
      <c r="W288" s="369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369"/>
      <c r="AI288" s="369"/>
      <c r="AJ288" s="369"/>
      <c r="AK288" s="369"/>
      <c r="AL288" s="369"/>
      <c r="AM288" s="369"/>
      <c r="AN288" s="369"/>
      <c r="AO288" s="369"/>
      <c r="AP288" s="369"/>
      <c r="AQ288" s="369"/>
      <c r="AR288" s="369"/>
      <c r="AS288" s="369"/>
      <c r="AT288" s="369"/>
      <c r="AU288" s="369"/>
      <c r="AV288" s="369"/>
      <c r="AW288" s="369"/>
      <c r="AX288" s="369"/>
      <c r="AY288" s="369"/>
      <c r="AZ288" s="369"/>
      <c r="BA288" s="369"/>
      <c r="BB288" s="369"/>
      <c r="BC288" s="369"/>
      <c r="BD288" s="369"/>
      <c r="BE288" s="369"/>
      <c r="BF288" s="369"/>
      <c r="BG288" s="369"/>
      <c r="BH288" s="369"/>
      <c r="BI288" s="369"/>
      <c r="BJ288" s="369"/>
    </row>
    <row r="289" spans="3:62" x14ac:dyDescent="0.25">
      <c r="C289" s="369"/>
      <c r="D289" s="369"/>
      <c r="E289" s="369"/>
      <c r="F289" s="369"/>
      <c r="G289" s="369"/>
      <c r="H289" s="369"/>
      <c r="I289" s="369"/>
      <c r="J289" s="369"/>
      <c r="K289" s="369"/>
      <c r="L289" s="369"/>
      <c r="M289" s="369"/>
      <c r="N289" s="369"/>
      <c r="O289" s="369"/>
      <c r="P289" s="369"/>
      <c r="Q289" s="369"/>
      <c r="R289" s="369"/>
      <c r="S289" s="369"/>
      <c r="T289" s="369"/>
      <c r="U289" s="369"/>
      <c r="V289" s="369"/>
      <c r="W289" s="369"/>
      <c r="X289" s="369"/>
      <c r="Y289" s="369"/>
      <c r="Z289" s="369"/>
      <c r="AA289" s="369"/>
      <c r="AB289" s="369"/>
      <c r="AC289" s="369"/>
      <c r="AD289" s="369"/>
      <c r="AE289" s="369"/>
      <c r="AF289" s="369"/>
      <c r="AG289" s="369"/>
      <c r="AH289" s="369"/>
      <c r="AI289" s="369"/>
      <c r="AJ289" s="369"/>
      <c r="AK289" s="369"/>
      <c r="AL289" s="369"/>
      <c r="AM289" s="369"/>
      <c r="AN289" s="369"/>
      <c r="AO289" s="369"/>
      <c r="AP289" s="369"/>
      <c r="AQ289" s="369"/>
      <c r="AR289" s="369"/>
      <c r="AS289" s="369"/>
      <c r="AT289" s="369"/>
      <c r="AU289" s="369"/>
      <c r="AV289" s="369"/>
      <c r="AW289" s="369"/>
      <c r="AX289" s="369"/>
      <c r="AY289" s="369"/>
      <c r="AZ289" s="369"/>
      <c r="BA289" s="369"/>
      <c r="BB289" s="369"/>
      <c r="BC289" s="369"/>
      <c r="BD289" s="369"/>
      <c r="BE289" s="369"/>
      <c r="BF289" s="369"/>
      <c r="BG289" s="369"/>
      <c r="BH289" s="369"/>
      <c r="BI289" s="369"/>
      <c r="BJ289" s="369"/>
    </row>
    <row r="290" spans="3:62" x14ac:dyDescent="0.25">
      <c r="C290" s="369"/>
      <c r="D290" s="369"/>
      <c r="E290" s="369"/>
      <c r="F290" s="369"/>
      <c r="G290" s="369"/>
      <c r="H290" s="369"/>
      <c r="I290" s="369"/>
      <c r="J290" s="369"/>
      <c r="K290" s="369"/>
      <c r="L290" s="369"/>
      <c r="M290" s="369"/>
      <c r="N290" s="369"/>
      <c r="O290" s="369"/>
      <c r="P290" s="369"/>
      <c r="Q290" s="369"/>
      <c r="R290" s="369"/>
      <c r="S290" s="369"/>
      <c r="T290" s="369"/>
      <c r="U290" s="369"/>
      <c r="V290" s="369"/>
      <c r="W290" s="369"/>
      <c r="X290" s="369"/>
      <c r="Y290" s="369"/>
      <c r="Z290" s="369"/>
      <c r="AA290" s="369"/>
      <c r="AB290" s="369"/>
      <c r="AC290" s="369"/>
      <c r="AD290" s="369"/>
      <c r="AE290" s="369"/>
      <c r="AF290" s="369"/>
      <c r="AG290" s="369"/>
      <c r="AH290" s="369"/>
      <c r="AI290" s="369"/>
      <c r="AJ290" s="369"/>
      <c r="AK290" s="369"/>
      <c r="AL290" s="369"/>
      <c r="AM290" s="369"/>
      <c r="AN290" s="369"/>
      <c r="AO290" s="369"/>
      <c r="AP290" s="369"/>
      <c r="AQ290" s="369"/>
      <c r="AR290" s="369"/>
      <c r="AS290" s="369"/>
      <c r="AT290" s="369"/>
      <c r="AU290" s="369"/>
      <c r="AV290" s="369"/>
      <c r="AW290" s="369"/>
      <c r="AX290" s="369"/>
      <c r="AY290" s="369"/>
      <c r="AZ290" s="369"/>
      <c r="BA290" s="369"/>
      <c r="BB290" s="369"/>
      <c r="BC290" s="369"/>
      <c r="BD290" s="369"/>
      <c r="BE290" s="369"/>
      <c r="BF290" s="369"/>
      <c r="BG290" s="369"/>
      <c r="BH290" s="369"/>
      <c r="BI290" s="369"/>
      <c r="BJ290" s="369"/>
    </row>
    <row r="291" spans="3:62" x14ac:dyDescent="0.25">
      <c r="C291" s="369"/>
      <c r="D291" s="369"/>
      <c r="E291" s="369"/>
      <c r="F291" s="369"/>
      <c r="G291" s="369"/>
      <c r="H291" s="369"/>
      <c r="I291" s="369"/>
      <c r="J291" s="369"/>
      <c r="K291" s="369"/>
      <c r="L291" s="369"/>
      <c r="M291" s="369"/>
      <c r="N291" s="369"/>
      <c r="O291" s="369"/>
      <c r="P291" s="369"/>
      <c r="Q291" s="369"/>
      <c r="R291" s="369"/>
      <c r="S291" s="369"/>
      <c r="T291" s="369"/>
      <c r="U291" s="369"/>
      <c r="V291" s="369"/>
      <c r="W291" s="369"/>
      <c r="X291" s="369"/>
      <c r="Y291" s="369"/>
      <c r="Z291" s="369"/>
      <c r="AA291" s="369"/>
      <c r="AB291" s="369"/>
      <c r="AC291" s="369"/>
      <c r="AD291" s="369"/>
      <c r="AE291" s="369"/>
      <c r="AF291" s="369"/>
      <c r="AG291" s="369"/>
      <c r="AH291" s="369"/>
      <c r="AI291" s="369"/>
      <c r="AJ291" s="369"/>
      <c r="AK291" s="369"/>
      <c r="AL291" s="369"/>
      <c r="AM291" s="369"/>
      <c r="AN291" s="369"/>
      <c r="AO291" s="369"/>
      <c r="AP291" s="369"/>
      <c r="AQ291" s="369"/>
      <c r="AR291" s="369"/>
      <c r="AS291" s="369"/>
      <c r="AT291" s="369"/>
      <c r="AU291" s="369"/>
      <c r="AV291" s="369"/>
      <c r="AW291" s="369"/>
      <c r="AX291" s="369"/>
      <c r="AY291" s="369"/>
      <c r="AZ291" s="369"/>
      <c r="BA291" s="369"/>
      <c r="BB291" s="369"/>
      <c r="BC291" s="369"/>
      <c r="BD291" s="369"/>
      <c r="BE291" s="369"/>
      <c r="BF291" s="369"/>
      <c r="BG291" s="369"/>
      <c r="BH291" s="369"/>
      <c r="BI291" s="369"/>
      <c r="BJ291" s="369"/>
    </row>
    <row r="292" spans="3:62" x14ac:dyDescent="0.25">
      <c r="C292" s="369"/>
      <c r="D292" s="369"/>
      <c r="E292" s="369"/>
      <c r="F292" s="369"/>
      <c r="G292" s="369"/>
      <c r="H292" s="369"/>
      <c r="I292" s="369"/>
      <c r="J292" s="369"/>
      <c r="K292" s="369"/>
      <c r="L292" s="369"/>
      <c r="M292" s="369"/>
      <c r="N292" s="369"/>
      <c r="O292" s="369"/>
      <c r="P292" s="369"/>
      <c r="Q292" s="369"/>
      <c r="R292" s="369"/>
      <c r="S292" s="369"/>
      <c r="T292" s="369"/>
      <c r="U292" s="369"/>
      <c r="V292" s="369"/>
      <c r="W292" s="369"/>
      <c r="X292" s="369"/>
      <c r="Y292" s="369"/>
      <c r="Z292" s="369"/>
      <c r="AA292" s="369"/>
      <c r="AB292" s="369"/>
      <c r="AC292" s="369"/>
      <c r="AD292" s="369"/>
      <c r="AE292" s="369"/>
      <c r="AF292" s="369"/>
      <c r="AG292" s="369"/>
      <c r="AH292" s="369"/>
      <c r="AI292" s="369"/>
      <c r="AJ292" s="369"/>
      <c r="AK292" s="369"/>
      <c r="AL292" s="369"/>
      <c r="AM292" s="369"/>
      <c r="AN292" s="369"/>
      <c r="AO292" s="369"/>
      <c r="AP292" s="369"/>
      <c r="AQ292" s="369"/>
      <c r="AR292" s="369"/>
      <c r="AS292" s="369"/>
      <c r="AT292" s="369"/>
      <c r="AU292" s="369"/>
      <c r="AV292" s="369"/>
      <c r="AW292" s="369"/>
      <c r="AX292" s="369"/>
      <c r="AY292" s="369"/>
      <c r="AZ292" s="369"/>
      <c r="BA292" s="369"/>
      <c r="BB292" s="369"/>
      <c r="BC292" s="369"/>
      <c r="BD292" s="369"/>
      <c r="BE292" s="369"/>
      <c r="BF292" s="369"/>
      <c r="BG292" s="369"/>
      <c r="BH292" s="369"/>
      <c r="BI292" s="369"/>
      <c r="BJ292" s="369"/>
    </row>
    <row r="293" spans="3:62" x14ac:dyDescent="0.25">
      <c r="C293" s="369"/>
      <c r="D293" s="369"/>
      <c r="E293" s="369"/>
      <c r="F293" s="369"/>
      <c r="G293" s="369"/>
      <c r="H293" s="369"/>
      <c r="I293" s="369"/>
      <c r="J293" s="369"/>
      <c r="K293" s="369"/>
      <c r="L293" s="369"/>
      <c r="M293" s="369"/>
      <c r="N293" s="369"/>
      <c r="O293" s="369"/>
      <c r="P293" s="369"/>
      <c r="Q293" s="369"/>
      <c r="R293" s="369"/>
      <c r="S293" s="369"/>
      <c r="T293" s="369"/>
      <c r="U293" s="369"/>
      <c r="V293" s="369"/>
      <c r="W293" s="369"/>
      <c r="X293" s="369"/>
      <c r="Y293" s="369"/>
      <c r="Z293" s="369"/>
      <c r="AA293" s="369"/>
      <c r="AB293" s="369"/>
      <c r="AC293" s="369"/>
      <c r="AD293" s="369"/>
      <c r="AE293" s="369"/>
      <c r="AF293" s="369"/>
      <c r="AG293" s="369"/>
      <c r="AH293" s="369"/>
      <c r="AI293" s="369"/>
      <c r="AJ293" s="369"/>
      <c r="AK293" s="369"/>
      <c r="AL293" s="369"/>
      <c r="AM293" s="369"/>
      <c r="AN293" s="369"/>
      <c r="AO293" s="369"/>
      <c r="AP293" s="369"/>
      <c r="AQ293" s="369"/>
      <c r="AR293" s="369"/>
      <c r="AS293" s="369"/>
      <c r="AT293" s="369"/>
      <c r="AU293" s="369"/>
      <c r="AV293" s="369"/>
      <c r="AW293" s="369"/>
      <c r="AX293" s="369"/>
      <c r="AY293" s="369"/>
      <c r="AZ293" s="369"/>
      <c r="BA293" s="369"/>
      <c r="BB293" s="369"/>
      <c r="BC293" s="369"/>
      <c r="BD293" s="369"/>
      <c r="BE293" s="369"/>
      <c r="BF293" s="369"/>
      <c r="BG293" s="369"/>
      <c r="BH293" s="369"/>
      <c r="BI293" s="369"/>
      <c r="BJ293" s="369"/>
    </row>
    <row r="294" spans="3:62" x14ac:dyDescent="0.25">
      <c r="C294" s="369"/>
      <c r="D294" s="369"/>
      <c r="E294" s="369"/>
      <c r="F294" s="369"/>
      <c r="G294" s="369"/>
      <c r="H294" s="369"/>
      <c r="I294" s="369"/>
      <c r="J294" s="369"/>
      <c r="K294" s="369"/>
      <c r="L294" s="369"/>
      <c r="M294" s="369"/>
      <c r="N294" s="369"/>
      <c r="O294" s="369"/>
      <c r="P294" s="369"/>
      <c r="Q294" s="369"/>
      <c r="R294" s="369"/>
      <c r="S294" s="369"/>
      <c r="T294" s="369"/>
      <c r="U294" s="369"/>
      <c r="V294" s="369"/>
      <c r="W294" s="369"/>
      <c r="X294" s="369"/>
      <c r="Y294" s="369"/>
      <c r="Z294" s="369"/>
      <c r="AA294" s="369"/>
      <c r="AB294" s="369"/>
      <c r="AC294" s="369"/>
      <c r="AD294" s="369"/>
      <c r="AE294" s="369"/>
      <c r="AF294" s="369"/>
      <c r="AG294" s="369"/>
      <c r="AH294" s="369"/>
      <c r="AI294" s="369"/>
      <c r="AJ294" s="369"/>
      <c r="AK294" s="369"/>
      <c r="AL294" s="369"/>
      <c r="AM294" s="369"/>
      <c r="AN294" s="369"/>
      <c r="AO294" s="369"/>
      <c r="AP294" s="369"/>
      <c r="AQ294" s="369"/>
      <c r="AR294" s="369"/>
      <c r="AS294" s="369"/>
      <c r="AT294" s="369"/>
      <c r="AU294" s="369"/>
      <c r="AV294" s="369"/>
      <c r="AW294" s="369"/>
      <c r="AX294" s="369"/>
      <c r="AY294" s="369"/>
      <c r="AZ294" s="369"/>
      <c r="BA294" s="369"/>
      <c r="BB294" s="369"/>
      <c r="BC294" s="369"/>
      <c r="BD294" s="369"/>
      <c r="BE294" s="369"/>
      <c r="BF294" s="369"/>
      <c r="BG294" s="369"/>
      <c r="BH294" s="369"/>
      <c r="BI294" s="369"/>
      <c r="BJ294" s="369"/>
    </row>
    <row r="295" spans="3:62" x14ac:dyDescent="0.25">
      <c r="C295" s="369"/>
      <c r="D295" s="369"/>
      <c r="E295" s="369"/>
      <c r="F295" s="369"/>
      <c r="G295" s="369"/>
      <c r="H295" s="369"/>
      <c r="I295" s="369"/>
      <c r="J295" s="369"/>
      <c r="K295" s="369"/>
      <c r="L295" s="369"/>
      <c r="M295" s="369"/>
      <c r="N295" s="369"/>
      <c r="O295" s="369"/>
      <c r="P295" s="369"/>
      <c r="Q295" s="369"/>
      <c r="R295" s="369"/>
      <c r="S295" s="369"/>
      <c r="T295" s="369"/>
      <c r="U295" s="369"/>
      <c r="V295" s="369"/>
      <c r="W295" s="369"/>
      <c r="X295" s="369"/>
      <c r="Y295" s="369"/>
      <c r="Z295" s="369"/>
      <c r="AA295" s="369"/>
      <c r="AB295" s="369"/>
      <c r="AC295" s="369"/>
      <c r="AD295" s="369"/>
      <c r="AE295" s="369"/>
      <c r="AF295" s="369"/>
      <c r="AG295" s="369"/>
      <c r="AH295" s="369"/>
      <c r="AI295" s="369"/>
      <c r="AJ295" s="369"/>
      <c r="AK295" s="369"/>
      <c r="AL295" s="369"/>
      <c r="AM295" s="369"/>
      <c r="AN295" s="369"/>
      <c r="AO295" s="369"/>
      <c r="AP295" s="369"/>
      <c r="AQ295" s="369"/>
      <c r="AR295" s="369"/>
      <c r="AS295" s="369"/>
      <c r="AT295" s="369"/>
      <c r="AU295" s="369"/>
      <c r="AV295" s="369"/>
      <c r="AW295" s="369"/>
      <c r="AX295" s="369"/>
      <c r="AY295" s="369"/>
      <c r="AZ295" s="369"/>
      <c r="BA295" s="369"/>
      <c r="BB295" s="369"/>
      <c r="BC295" s="369"/>
      <c r="BD295" s="369"/>
      <c r="BE295" s="369"/>
      <c r="BF295" s="369"/>
      <c r="BG295" s="369"/>
      <c r="BH295" s="369"/>
      <c r="BI295" s="369"/>
      <c r="BJ295" s="369"/>
    </row>
    <row r="296" spans="3:62" x14ac:dyDescent="0.25">
      <c r="C296" s="369"/>
      <c r="D296" s="369"/>
      <c r="E296" s="369"/>
      <c r="F296" s="369"/>
      <c r="G296" s="369"/>
      <c r="H296" s="369"/>
      <c r="I296" s="369"/>
      <c r="J296" s="369"/>
      <c r="K296" s="369"/>
      <c r="L296" s="369"/>
      <c r="M296" s="369"/>
      <c r="N296" s="369"/>
      <c r="O296" s="369"/>
      <c r="P296" s="369"/>
      <c r="Q296" s="369"/>
      <c r="R296" s="369"/>
      <c r="S296" s="369"/>
      <c r="T296" s="369"/>
      <c r="U296" s="369"/>
      <c r="V296" s="369"/>
      <c r="W296" s="369"/>
      <c r="X296" s="369"/>
      <c r="Y296" s="369"/>
      <c r="Z296" s="369"/>
      <c r="AA296" s="369"/>
      <c r="AB296" s="369"/>
      <c r="AC296" s="369"/>
      <c r="AD296" s="369"/>
      <c r="AE296" s="369"/>
      <c r="AF296" s="369"/>
      <c r="AG296" s="369"/>
      <c r="AH296" s="369"/>
      <c r="AI296" s="369"/>
      <c r="AJ296" s="369"/>
      <c r="AK296" s="369"/>
      <c r="AL296" s="369"/>
      <c r="AM296" s="369"/>
      <c r="AN296" s="369"/>
      <c r="AO296" s="369"/>
      <c r="AP296" s="369"/>
      <c r="AQ296" s="369"/>
      <c r="AR296" s="369"/>
      <c r="AS296" s="369"/>
      <c r="AT296" s="369"/>
      <c r="AU296" s="369"/>
      <c r="AV296" s="369"/>
      <c r="AW296" s="369"/>
      <c r="AX296" s="369"/>
      <c r="AY296" s="369"/>
      <c r="AZ296" s="369"/>
      <c r="BA296" s="369"/>
      <c r="BB296" s="369"/>
      <c r="BC296" s="369"/>
      <c r="BD296" s="369"/>
      <c r="BE296" s="369"/>
      <c r="BF296" s="369"/>
      <c r="BG296" s="369"/>
      <c r="BH296" s="369"/>
      <c r="BI296" s="369"/>
      <c r="BJ296" s="369"/>
    </row>
    <row r="297" spans="3:62" x14ac:dyDescent="0.25">
      <c r="C297" s="369"/>
      <c r="D297" s="369"/>
      <c r="E297" s="369"/>
      <c r="F297" s="369"/>
      <c r="G297" s="369"/>
      <c r="H297" s="369"/>
      <c r="I297" s="369"/>
      <c r="J297" s="369"/>
      <c r="K297" s="369"/>
      <c r="L297" s="369"/>
      <c r="M297" s="369"/>
      <c r="N297" s="369"/>
      <c r="O297" s="369"/>
      <c r="P297" s="369"/>
      <c r="Q297" s="369"/>
      <c r="R297" s="369"/>
      <c r="S297" s="369"/>
      <c r="T297" s="369"/>
      <c r="U297" s="369"/>
      <c r="V297" s="369"/>
      <c r="W297" s="369"/>
      <c r="X297" s="369"/>
      <c r="Y297" s="369"/>
      <c r="Z297" s="369"/>
      <c r="AA297" s="369"/>
      <c r="AB297" s="369"/>
      <c r="AC297" s="369"/>
      <c r="AD297" s="369"/>
      <c r="AE297" s="369"/>
      <c r="AF297" s="369"/>
      <c r="AG297" s="369"/>
      <c r="AH297" s="369"/>
      <c r="AI297" s="369"/>
      <c r="AJ297" s="369"/>
      <c r="AK297" s="369"/>
      <c r="AL297" s="369"/>
      <c r="AM297" s="369"/>
      <c r="AN297" s="369"/>
      <c r="AO297" s="369"/>
      <c r="AP297" s="369"/>
      <c r="AQ297" s="369"/>
      <c r="AR297" s="369"/>
      <c r="AS297" s="369"/>
      <c r="AT297" s="369"/>
      <c r="AU297" s="369"/>
      <c r="AV297" s="369"/>
      <c r="AW297" s="369"/>
      <c r="AX297" s="369"/>
      <c r="AY297" s="369"/>
      <c r="AZ297" s="369"/>
      <c r="BA297" s="369"/>
      <c r="BB297" s="369"/>
      <c r="BC297" s="369"/>
      <c r="BD297" s="369"/>
      <c r="BE297" s="369"/>
      <c r="BF297" s="369"/>
      <c r="BG297" s="369"/>
      <c r="BH297" s="369"/>
      <c r="BI297" s="369"/>
      <c r="BJ297" s="369"/>
    </row>
    <row r="298" spans="3:62" x14ac:dyDescent="0.25">
      <c r="C298" s="369"/>
      <c r="D298" s="369"/>
      <c r="E298" s="369"/>
      <c r="F298" s="369"/>
      <c r="G298" s="369"/>
      <c r="H298" s="369"/>
      <c r="I298" s="369"/>
      <c r="J298" s="369"/>
      <c r="K298" s="369"/>
      <c r="L298" s="369"/>
      <c r="M298" s="369"/>
      <c r="N298" s="369"/>
      <c r="O298" s="369"/>
      <c r="P298" s="369"/>
      <c r="Q298" s="369"/>
      <c r="R298" s="369"/>
      <c r="S298" s="369"/>
      <c r="T298" s="369"/>
      <c r="U298" s="369"/>
      <c r="V298" s="369"/>
      <c r="W298" s="369"/>
      <c r="X298" s="369"/>
      <c r="Y298" s="369"/>
      <c r="Z298" s="369"/>
      <c r="AA298" s="369"/>
      <c r="AB298" s="369"/>
      <c r="AC298" s="369"/>
      <c r="AD298" s="369"/>
      <c r="AE298" s="369"/>
      <c r="AF298" s="369"/>
      <c r="AG298" s="369"/>
      <c r="AH298" s="369"/>
      <c r="AI298" s="369"/>
      <c r="AJ298" s="369"/>
      <c r="AK298" s="369"/>
      <c r="AL298" s="369"/>
      <c r="AM298" s="369"/>
      <c r="AN298" s="369"/>
      <c r="AO298" s="369"/>
      <c r="AP298" s="369"/>
      <c r="AQ298" s="369"/>
      <c r="AR298" s="369"/>
      <c r="AS298" s="369"/>
      <c r="AT298" s="369"/>
      <c r="AU298" s="369"/>
      <c r="AV298" s="369"/>
      <c r="AW298" s="369"/>
      <c r="AX298" s="369"/>
      <c r="AY298" s="369"/>
      <c r="AZ298" s="369"/>
      <c r="BA298" s="369"/>
      <c r="BB298" s="369"/>
      <c r="BC298" s="369"/>
      <c r="BD298" s="369"/>
      <c r="BE298" s="369"/>
      <c r="BF298" s="369"/>
      <c r="BG298" s="369"/>
      <c r="BH298" s="369"/>
      <c r="BI298" s="369"/>
      <c r="BJ298" s="369"/>
    </row>
    <row r="299" spans="3:62" x14ac:dyDescent="0.25">
      <c r="C299" s="369"/>
      <c r="D299" s="369"/>
      <c r="E299" s="369"/>
      <c r="F299" s="369"/>
      <c r="G299" s="369"/>
      <c r="H299" s="369"/>
      <c r="I299" s="369"/>
      <c r="J299" s="369"/>
      <c r="K299" s="369"/>
      <c r="L299" s="369"/>
      <c r="M299" s="369"/>
      <c r="N299" s="369"/>
      <c r="O299" s="369"/>
      <c r="P299" s="369"/>
      <c r="Q299" s="369"/>
      <c r="R299" s="369"/>
      <c r="S299" s="369"/>
      <c r="T299" s="369"/>
      <c r="U299" s="369"/>
      <c r="V299" s="369"/>
      <c r="W299" s="369"/>
      <c r="X299" s="369"/>
      <c r="Y299" s="369"/>
      <c r="Z299" s="369"/>
      <c r="AA299" s="369"/>
      <c r="AB299" s="369"/>
      <c r="AC299" s="369"/>
      <c r="AD299" s="369"/>
      <c r="AE299" s="369"/>
      <c r="AF299" s="369"/>
      <c r="AG299" s="369"/>
      <c r="AH299" s="369"/>
      <c r="AI299" s="369"/>
      <c r="AJ299" s="369"/>
      <c r="AK299" s="369"/>
      <c r="AL299" s="369"/>
      <c r="AM299" s="369"/>
      <c r="AN299" s="369"/>
      <c r="AO299" s="369"/>
      <c r="AP299" s="369"/>
      <c r="AQ299" s="369"/>
      <c r="AR299" s="369"/>
      <c r="AS299" s="369"/>
      <c r="AT299" s="369"/>
      <c r="AU299" s="369"/>
      <c r="AV299" s="369"/>
      <c r="AW299" s="369"/>
      <c r="AX299" s="369"/>
      <c r="AY299" s="369"/>
      <c r="AZ299" s="369"/>
      <c r="BA299" s="369"/>
      <c r="BB299" s="369"/>
      <c r="BC299" s="369"/>
      <c r="BD299" s="369"/>
      <c r="BE299" s="369"/>
      <c r="BF299" s="369"/>
      <c r="BG299" s="369"/>
      <c r="BH299" s="369"/>
      <c r="BI299" s="369"/>
      <c r="BJ299" s="369"/>
    </row>
    <row r="300" spans="3:62" x14ac:dyDescent="0.25">
      <c r="C300" s="369"/>
      <c r="D300" s="369"/>
      <c r="E300" s="369"/>
      <c r="F300" s="369"/>
      <c r="G300" s="369"/>
      <c r="H300" s="369"/>
      <c r="I300" s="369"/>
      <c r="J300" s="369"/>
      <c r="K300" s="369"/>
      <c r="L300" s="369"/>
      <c r="M300" s="369"/>
      <c r="N300" s="369"/>
      <c r="O300" s="369"/>
      <c r="P300" s="369"/>
      <c r="Q300" s="369"/>
      <c r="R300" s="369"/>
      <c r="S300" s="369"/>
      <c r="T300" s="369"/>
      <c r="U300" s="369"/>
      <c r="V300" s="369"/>
      <c r="W300" s="369"/>
      <c r="X300" s="369"/>
      <c r="Y300" s="369"/>
      <c r="Z300" s="369"/>
      <c r="AA300" s="369"/>
      <c r="AB300" s="369"/>
      <c r="AC300" s="369"/>
      <c r="AD300" s="369"/>
      <c r="AE300" s="369"/>
      <c r="AF300" s="369"/>
      <c r="AG300" s="369"/>
      <c r="AH300" s="369"/>
      <c r="AI300" s="369"/>
      <c r="AJ300" s="369"/>
      <c r="AK300" s="369"/>
      <c r="AL300" s="369"/>
      <c r="AM300" s="369"/>
      <c r="AN300" s="369"/>
      <c r="AO300" s="369"/>
      <c r="AP300" s="369"/>
      <c r="AQ300" s="369"/>
      <c r="AR300" s="369"/>
      <c r="AS300" s="369"/>
      <c r="AT300" s="369"/>
      <c r="AU300" s="369"/>
      <c r="AV300" s="369"/>
      <c r="AW300" s="369"/>
      <c r="AX300" s="369"/>
      <c r="AY300" s="369"/>
      <c r="AZ300" s="369"/>
      <c r="BA300" s="369"/>
      <c r="BB300" s="369"/>
      <c r="BC300" s="369"/>
      <c r="BD300" s="369"/>
      <c r="BE300" s="369"/>
      <c r="BF300" s="369"/>
      <c r="BG300" s="369"/>
      <c r="BH300" s="369"/>
      <c r="BI300" s="369"/>
      <c r="BJ300" s="369"/>
    </row>
    <row r="301" spans="3:62" x14ac:dyDescent="0.25">
      <c r="C301" s="369"/>
      <c r="D301" s="369"/>
      <c r="E301" s="369"/>
      <c r="F301" s="369"/>
      <c r="G301" s="369"/>
      <c r="H301" s="369"/>
      <c r="I301" s="369"/>
      <c r="J301" s="369"/>
      <c r="K301" s="369"/>
      <c r="L301" s="369"/>
      <c r="M301" s="369"/>
      <c r="N301" s="369"/>
      <c r="O301" s="369"/>
      <c r="P301" s="369"/>
      <c r="Q301" s="369"/>
      <c r="R301" s="369"/>
      <c r="S301" s="369"/>
      <c r="T301" s="369"/>
      <c r="U301" s="369"/>
      <c r="V301" s="369"/>
      <c r="W301" s="369"/>
      <c r="X301" s="369"/>
      <c r="Y301" s="369"/>
      <c r="Z301" s="369"/>
      <c r="AA301" s="369"/>
      <c r="AB301" s="369"/>
      <c r="AC301" s="369"/>
      <c r="AD301" s="369"/>
      <c r="AE301" s="369"/>
      <c r="AF301" s="369"/>
      <c r="AG301" s="369"/>
      <c r="AH301" s="369"/>
      <c r="AI301" s="369"/>
      <c r="AJ301" s="369"/>
      <c r="AK301" s="369"/>
      <c r="AL301" s="369"/>
      <c r="AM301" s="369"/>
      <c r="AN301" s="369"/>
      <c r="AO301" s="369"/>
      <c r="AP301" s="369"/>
      <c r="AQ301" s="369"/>
      <c r="AR301" s="369"/>
      <c r="AS301" s="369"/>
      <c r="AT301" s="369"/>
      <c r="AU301" s="369"/>
      <c r="AV301" s="369"/>
      <c r="AW301" s="369"/>
      <c r="AX301" s="369"/>
      <c r="AY301" s="369"/>
      <c r="AZ301" s="369"/>
      <c r="BA301" s="369"/>
      <c r="BB301" s="369"/>
      <c r="BC301" s="369"/>
      <c r="BD301" s="369"/>
      <c r="BE301" s="369"/>
      <c r="BF301" s="369"/>
      <c r="BG301" s="369"/>
      <c r="BH301" s="369"/>
      <c r="BI301" s="369"/>
      <c r="BJ301" s="369"/>
    </row>
    <row r="302" spans="3:62" x14ac:dyDescent="0.25">
      <c r="C302" s="369"/>
      <c r="D302" s="369"/>
      <c r="E302" s="369"/>
      <c r="F302" s="369"/>
      <c r="G302" s="369"/>
      <c r="H302" s="369"/>
      <c r="I302" s="369"/>
      <c r="J302" s="369"/>
      <c r="K302" s="369"/>
      <c r="L302" s="369"/>
      <c r="M302" s="369"/>
      <c r="N302" s="369"/>
      <c r="O302" s="369"/>
      <c r="P302" s="369"/>
      <c r="Q302" s="369"/>
      <c r="R302" s="369"/>
      <c r="S302" s="369"/>
      <c r="T302" s="369"/>
      <c r="U302" s="369"/>
      <c r="V302" s="369"/>
      <c r="W302" s="369"/>
      <c r="X302" s="369"/>
      <c r="Y302" s="369"/>
      <c r="Z302" s="369"/>
      <c r="AA302" s="369"/>
      <c r="AB302" s="369"/>
      <c r="AC302" s="369"/>
      <c r="AD302" s="369"/>
      <c r="AE302" s="369"/>
      <c r="AF302" s="369"/>
      <c r="AG302" s="369"/>
      <c r="AH302" s="369"/>
      <c r="AI302" s="369"/>
      <c r="AJ302" s="369"/>
      <c r="AK302" s="369"/>
      <c r="AL302" s="369"/>
      <c r="AM302" s="369"/>
      <c r="AN302" s="369"/>
      <c r="AO302" s="369"/>
      <c r="AP302" s="369"/>
      <c r="AQ302" s="369"/>
      <c r="AR302" s="369"/>
      <c r="AS302" s="369"/>
      <c r="AT302" s="369"/>
      <c r="AU302" s="369"/>
      <c r="AV302" s="369"/>
      <c r="AW302" s="369"/>
      <c r="AX302" s="369"/>
      <c r="AY302" s="369"/>
      <c r="AZ302" s="369"/>
      <c r="BA302" s="369"/>
      <c r="BB302" s="369"/>
      <c r="BC302" s="369"/>
      <c r="BD302" s="369"/>
      <c r="BE302" s="369"/>
      <c r="BF302" s="369"/>
      <c r="BG302" s="369"/>
      <c r="BH302" s="369"/>
      <c r="BI302" s="369"/>
      <c r="BJ302" s="369"/>
    </row>
    <row r="303" spans="3:62" x14ac:dyDescent="0.25">
      <c r="C303" s="369"/>
      <c r="D303" s="369"/>
      <c r="E303" s="369"/>
      <c r="F303" s="369"/>
      <c r="G303" s="369"/>
      <c r="H303" s="369"/>
      <c r="I303" s="369"/>
      <c r="J303" s="369"/>
      <c r="K303" s="369"/>
      <c r="L303" s="369"/>
      <c r="M303" s="369"/>
      <c r="N303" s="369"/>
      <c r="O303" s="369"/>
      <c r="P303" s="369"/>
      <c r="Q303" s="369"/>
      <c r="R303" s="369"/>
      <c r="S303" s="369"/>
      <c r="T303" s="369"/>
      <c r="U303" s="369"/>
      <c r="V303" s="369"/>
      <c r="W303" s="369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369"/>
      <c r="AI303" s="369"/>
      <c r="AJ303" s="369"/>
      <c r="AK303" s="369"/>
      <c r="AL303" s="369"/>
      <c r="AM303" s="369"/>
      <c r="AN303" s="369"/>
      <c r="AO303" s="369"/>
      <c r="AP303" s="369"/>
      <c r="AQ303" s="369"/>
      <c r="AR303" s="369"/>
      <c r="AS303" s="369"/>
      <c r="AT303" s="369"/>
      <c r="AU303" s="369"/>
      <c r="AV303" s="369"/>
      <c r="AW303" s="369"/>
      <c r="AX303" s="369"/>
      <c r="AY303" s="369"/>
      <c r="AZ303" s="369"/>
      <c r="BA303" s="369"/>
      <c r="BB303" s="369"/>
      <c r="BC303" s="369"/>
      <c r="BD303" s="369"/>
      <c r="BE303" s="369"/>
      <c r="BF303" s="369"/>
      <c r="BG303" s="369"/>
      <c r="BH303" s="369"/>
      <c r="BI303" s="369"/>
      <c r="BJ303" s="369"/>
    </row>
    <row r="304" spans="3:62" x14ac:dyDescent="0.25">
      <c r="C304" s="369"/>
      <c r="D304" s="369"/>
      <c r="E304" s="369"/>
      <c r="F304" s="369"/>
      <c r="G304" s="369"/>
      <c r="H304" s="369"/>
      <c r="I304" s="369"/>
      <c r="J304" s="369"/>
      <c r="K304" s="369"/>
      <c r="L304" s="369"/>
      <c r="M304" s="369"/>
      <c r="N304" s="369"/>
      <c r="O304" s="369"/>
      <c r="P304" s="369"/>
      <c r="Q304" s="369"/>
      <c r="R304" s="369"/>
      <c r="S304" s="369"/>
      <c r="T304" s="369"/>
      <c r="U304" s="369"/>
      <c r="V304" s="369"/>
      <c r="W304" s="369"/>
      <c r="X304" s="369"/>
      <c r="Y304" s="369"/>
      <c r="Z304" s="369"/>
      <c r="AA304" s="369"/>
      <c r="AB304" s="369"/>
      <c r="AC304" s="369"/>
      <c r="AD304" s="369"/>
      <c r="AE304" s="369"/>
      <c r="AF304" s="369"/>
      <c r="AG304" s="369"/>
      <c r="AH304" s="369"/>
      <c r="AI304" s="369"/>
      <c r="AJ304" s="369"/>
      <c r="AK304" s="369"/>
      <c r="AL304" s="369"/>
      <c r="AM304" s="369"/>
      <c r="AN304" s="369"/>
      <c r="AO304" s="369"/>
      <c r="AP304" s="369"/>
      <c r="AQ304" s="369"/>
      <c r="AR304" s="369"/>
      <c r="AS304" s="369"/>
      <c r="AT304" s="369"/>
      <c r="AU304" s="369"/>
      <c r="AV304" s="369"/>
      <c r="AW304" s="369"/>
      <c r="AX304" s="369"/>
      <c r="AY304" s="369"/>
      <c r="AZ304" s="369"/>
      <c r="BA304" s="369"/>
      <c r="BB304" s="369"/>
      <c r="BC304" s="369"/>
      <c r="BD304" s="369"/>
      <c r="BE304" s="369"/>
      <c r="BF304" s="369"/>
      <c r="BG304" s="369"/>
      <c r="BH304" s="369"/>
      <c r="BI304" s="369"/>
      <c r="BJ304" s="369"/>
    </row>
    <row r="305" spans="3:62" x14ac:dyDescent="0.25">
      <c r="C305" s="369"/>
      <c r="D305" s="369"/>
      <c r="E305" s="369"/>
      <c r="F305" s="369"/>
      <c r="G305" s="369"/>
      <c r="H305" s="369"/>
      <c r="I305" s="369"/>
      <c r="J305" s="369"/>
      <c r="K305" s="369"/>
      <c r="L305" s="369"/>
      <c r="M305" s="369"/>
      <c r="N305" s="369"/>
      <c r="O305" s="369"/>
      <c r="P305" s="369"/>
      <c r="Q305" s="369"/>
      <c r="R305" s="369"/>
      <c r="S305" s="369"/>
      <c r="T305" s="369"/>
      <c r="U305" s="369"/>
      <c r="V305" s="369"/>
      <c r="W305" s="369"/>
      <c r="X305" s="369"/>
      <c r="Y305" s="369"/>
      <c r="Z305" s="369"/>
      <c r="AA305" s="369"/>
      <c r="AB305" s="369"/>
      <c r="AC305" s="369"/>
      <c r="AD305" s="369"/>
      <c r="AE305" s="369"/>
      <c r="AF305" s="369"/>
      <c r="AG305" s="369"/>
      <c r="AH305" s="369"/>
      <c r="AI305" s="369"/>
      <c r="AJ305" s="369"/>
      <c r="AK305" s="369"/>
      <c r="AL305" s="369"/>
      <c r="AM305" s="369"/>
      <c r="AN305" s="369"/>
      <c r="AO305" s="369"/>
      <c r="AP305" s="369"/>
      <c r="AQ305" s="369"/>
      <c r="AR305" s="369"/>
      <c r="AS305" s="369"/>
      <c r="AT305" s="369"/>
      <c r="AU305" s="369"/>
      <c r="AV305" s="369"/>
      <c r="AW305" s="369"/>
      <c r="AX305" s="369"/>
      <c r="AY305" s="369"/>
      <c r="AZ305" s="369"/>
      <c r="BA305" s="369"/>
      <c r="BB305" s="369"/>
      <c r="BC305" s="369"/>
      <c r="BD305" s="369"/>
      <c r="BE305" s="369"/>
      <c r="BF305" s="369"/>
      <c r="BG305" s="369"/>
      <c r="BH305" s="369"/>
      <c r="BI305" s="369"/>
      <c r="BJ305" s="369"/>
    </row>
    <row r="306" spans="3:62" x14ac:dyDescent="0.25">
      <c r="C306" s="369"/>
      <c r="D306" s="369"/>
      <c r="E306" s="369"/>
      <c r="F306" s="369"/>
      <c r="G306" s="369"/>
      <c r="H306" s="369"/>
      <c r="I306" s="369"/>
      <c r="J306" s="369"/>
      <c r="K306" s="369"/>
      <c r="L306" s="369"/>
      <c r="M306" s="369"/>
      <c r="N306" s="369"/>
      <c r="O306" s="369"/>
      <c r="P306" s="369"/>
      <c r="Q306" s="369"/>
      <c r="R306" s="369"/>
      <c r="S306" s="369"/>
      <c r="T306" s="369"/>
      <c r="U306" s="369"/>
      <c r="V306" s="369"/>
      <c r="W306" s="369"/>
      <c r="X306" s="369"/>
      <c r="Y306" s="369"/>
      <c r="Z306" s="369"/>
      <c r="AA306" s="369"/>
      <c r="AB306" s="369"/>
      <c r="AC306" s="369"/>
      <c r="AD306" s="369"/>
      <c r="AE306" s="369"/>
      <c r="AF306" s="369"/>
      <c r="AG306" s="369"/>
      <c r="AH306" s="369"/>
      <c r="AI306" s="369"/>
      <c r="AJ306" s="369"/>
      <c r="AK306" s="369"/>
      <c r="AL306" s="369"/>
      <c r="AM306" s="369"/>
      <c r="AN306" s="369"/>
      <c r="AO306" s="369"/>
      <c r="AP306" s="369"/>
      <c r="AQ306" s="369"/>
      <c r="AR306" s="369"/>
      <c r="AS306" s="369"/>
      <c r="AT306" s="369"/>
      <c r="AU306" s="369"/>
      <c r="AV306" s="369"/>
      <c r="AW306" s="369"/>
      <c r="AX306" s="369"/>
      <c r="AY306" s="369"/>
      <c r="AZ306" s="369"/>
      <c r="BA306" s="369"/>
      <c r="BB306" s="369"/>
      <c r="BC306" s="369"/>
      <c r="BD306" s="369"/>
      <c r="BE306" s="369"/>
      <c r="BF306" s="369"/>
      <c r="BG306" s="369"/>
      <c r="BH306" s="369"/>
      <c r="BI306" s="369"/>
      <c r="BJ306" s="369"/>
    </row>
    <row r="307" spans="3:62" x14ac:dyDescent="0.25">
      <c r="C307" s="369"/>
      <c r="D307" s="369"/>
      <c r="E307" s="369"/>
      <c r="F307" s="369"/>
      <c r="G307" s="369"/>
      <c r="H307" s="369"/>
      <c r="I307" s="369"/>
      <c r="J307" s="369"/>
      <c r="K307" s="369"/>
      <c r="L307" s="369"/>
      <c r="M307" s="369"/>
      <c r="N307" s="369"/>
      <c r="O307" s="369"/>
      <c r="P307" s="369"/>
      <c r="Q307" s="369"/>
      <c r="R307" s="369"/>
      <c r="S307" s="369"/>
      <c r="T307" s="369"/>
      <c r="U307" s="369"/>
      <c r="V307" s="369"/>
      <c r="W307" s="369"/>
      <c r="X307" s="369"/>
      <c r="Y307" s="369"/>
      <c r="Z307" s="369"/>
      <c r="AA307" s="369"/>
      <c r="AB307" s="369"/>
      <c r="AC307" s="369"/>
      <c r="AD307" s="369"/>
      <c r="AE307" s="369"/>
      <c r="AF307" s="369"/>
      <c r="AG307" s="369"/>
      <c r="AH307" s="369"/>
      <c r="AI307" s="369"/>
      <c r="AJ307" s="369"/>
      <c r="AK307" s="369"/>
      <c r="AL307" s="369"/>
      <c r="AM307" s="369"/>
      <c r="AN307" s="369"/>
      <c r="AO307" s="369"/>
      <c r="AP307" s="369"/>
      <c r="AQ307" s="369"/>
      <c r="AR307" s="369"/>
      <c r="AS307" s="369"/>
      <c r="AT307" s="369"/>
      <c r="AU307" s="369"/>
      <c r="AV307" s="369"/>
      <c r="AW307" s="369"/>
      <c r="AX307" s="369"/>
      <c r="AY307" s="369"/>
      <c r="AZ307" s="369"/>
      <c r="BA307" s="369"/>
      <c r="BB307" s="369"/>
      <c r="BC307" s="369"/>
      <c r="BD307" s="369"/>
      <c r="BE307" s="369"/>
      <c r="BF307" s="369"/>
      <c r="BG307" s="369"/>
      <c r="BH307" s="369"/>
      <c r="BI307" s="369"/>
      <c r="BJ307" s="369"/>
    </row>
    <row r="308" spans="3:62" x14ac:dyDescent="0.25">
      <c r="C308" s="369"/>
      <c r="D308" s="369"/>
      <c r="E308" s="369"/>
      <c r="F308" s="369"/>
      <c r="G308" s="369"/>
      <c r="H308" s="369"/>
      <c r="I308" s="369"/>
      <c r="J308" s="369"/>
      <c r="K308" s="369"/>
      <c r="L308" s="369"/>
      <c r="M308" s="369"/>
      <c r="N308" s="369"/>
      <c r="O308" s="369"/>
      <c r="P308" s="369"/>
      <c r="Q308" s="369"/>
      <c r="R308" s="369"/>
      <c r="S308" s="369"/>
      <c r="T308" s="369"/>
      <c r="U308" s="369"/>
      <c r="V308" s="369"/>
      <c r="W308" s="369"/>
      <c r="X308" s="369"/>
      <c r="Y308" s="369"/>
      <c r="Z308" s="369"/>
      <c r="AA308" s="369"/>
      <c r="AB308" s="369"/>
      <c r="AC308" s="369"/>
      <c r="AD308" s="369"/>
      <c r="AE308" s="369"/>
      <c r="AF308" s="369"/>
      <c r="AG308" s="369"/>
      <c r="AH308" s="369"/>
      <c r="AI308" s="369"/>
      <c r="AJ308" s="369"/>
      <c r="AK308" s="369"/>
      <c r="AL308" s="369"/>
      <c r="AM308" s="369"/>
      <c r="AN308" s="369"/>
      <c r="AO308" s="369"/>
      <c r="AP308" s="369"/>
      <c r="AQ308" s="369"/>
      <c r="AR308" s="369"/>
      <c r="AS308" s="369"/>
      <c r="AT308" s="369"/>
      <c r="AU308" s="369"/>
      <c r="AV308" s="369"/>
      <c r="AW308" s="369"/>
      <c r="AX308" s="369"/>
      <c r="AY308" s="369"/>
      <c r="AZ308" s="369"/>
      <c r="BA308" s="369"/>
      <c r="BB308" s="369"/>
      <c r="BC308" s="369"/>
      <c r="BD308" s="369"/>
      <c r="BE308" s="369"/>
      <c r="BF308" s="369"/>
      <c r="BG308" s="369"/>
      <c r="BH308" s="369"/>
      <c r="BI308" s="369"/>
      <c r="BJ308" s="369"/>
    </row>
    <row r="309" spans="3:62" x14ac:dyDescent="0.25">
      <c r="C309" s="369"/>
      <c r="D309" s="369"/>
      <c r="E309" s="369"/>
      <c r="F309" s="369"/>
      <c r="G309" s="369"/>
      <c r="H309" s="369"/>
      <c r="I309" s="369"/>
      <c r="J309" s="369"/>
      <c r="K309" s="369"/>
      <c r="L309" s="369"/>
      <c r="M309" s="369"/>
      <c r="N309" s="369"/>
      <c r="O309" s="369"/>
      <c r="P309" s="369"/>
      <c r="Q309" s="369"/>
      <c r="R309" s="369"/>
      <c r="S309" s="369"/>
      <c r="T309" s="369"/>
      <c r="U309" s="369"/>
      <c r="V309" s="369"/>
      <c r="W309" s="369"/>
      <c r="X309" s="369"/>
      <c r="Y309" s="369"/>
      <c r="Z309" s="369"/>
      <c r="AA309" s="369"/>
      <c r="AB309" s="369"/>
      <c r="AC309" s="369"/>
      <c r="AD309" s="369"/>
      <c r="AE309" s="369"/>
      <c r="AF309" s="369"/>
      <c r="AG309" s="369"/>
      <c r="AH309" s="369"/>
      <c r="AI309" s="369"/>
      <c r="AJ309" s="369"/>
      <c r="AK309" s="369"/>
      <c r="AL309" s="369"/>
      <c r="AM309" s="369"/>
      <c r="AN309" s="369"/>
      <c r="AO309" s="369"/>
      <c r="AP309" s="369"/>
      <c r="AQ309" s="369"/>
      <c r="AR309" s="369"/>
      <c r="AS309" s="369"/>
      <c r="AT309" s="369"/>
      <c r="AU309" s="369"/>
      <c r="AV309" s="369"/>
      <c r="AW309" s="369"/>
      <c r="AX309" s="369"/>
      <c r="AY309" s="369"/>
      <c r="AZ309" s="369"/>
      <c r="BA309" s="369"/>
      <c r="BB309" s="369"/>
      <c r="BC309" s="369"/>
      <c r="BD309" s="369"/>
      <c r="BE309" s="369"/>
      <c r="BF309" s="369"/>
      <c r="BG309" s="369"/>
      <c r="BH309" s="369"/>
      <c r="BI309" s="369"/>
      <c r="BJ309" s="369"/>
    </row>
    <row r="310" spans="3:62" x14ac:dyDescent="0.25">
      <c r="C310" s="369"/>
      <c r="D310" s="369"/>
      <c r="E310" s="369"/>
      <c r="F310" s="369"/>
      <c r="G310" s="369"/>
      <c r="H310" s="369"/>
      <c r="I310" s="369"/>
      <c r="J310" s="369"/>
      <c r="K310" s="369"/>
      <c r="L310" s="369"/>
      <c r="M310" s="369"/>
      <c r="N310" s="369"/>
      <c r="O310" s="369"/>
      <c r="P310" s="369"/>
      <c r="Q310" s="369"/>
      <c r="R310" s="369"/>
      <c r="S310" s="369"/>
      <c r="T310" s="369"/>
      <c r="U310" s="369"/>
      <c r="V310" s="369"/>
      <c r="W310" s="369"/>
      <c r="X310" s="369"/>
      <c r="Y310" s="369"/>
      <c r="Z310" s="369"/>
      <c r="AA310" s="369"/>
      <c r="AB310" s="369"/>
      <c r="AC310" s="369"/>
      <c r="AD310" s="369"/>
      <c r="AE310" s="369"/>
      <c r="AF310" s="369"/>
      <c r="AG310" s="369"/>
      <c r="AH310" s="369"/>
      <c r="AI310" s="369"/>
      <c r="AJ310" s="369"/>
      <c r="AK310" s="369"/>
      <c r="AL310" s="369"/>
      <c r="AM310" s="369"/>
      <c r="AN310" s="369"/>
      <c r="AO310" s="369"/>
      <c r="AP310" s="369"/>
      <c r="AQ310" s="369"/>
      <c r="AR310" s="369"/>
      <c r="AS310" s="369"/>
      <c r="AT310" s="369"/>
      <c r="AU310" s="369"/>
      <c r="AV310" s="369"/>
      <c r="AW310" s="369"/>
      <c r="AX310" s="369"/>
      <c r="AY310" s="369"/>
      <c r="AZ310" s="369"/>
      <c r="BA310" s="369"/>
      <c r="BB310" s="369"/>
      <c r="BC310" s="369"/>
      <c r="BD310" s="369"/>
      <c r="BE310" s="369"/>
      <c r="BF310" s="369"/>
      <c r="BG310" s="369"/>
      <c r="BH310" s="369"/>
      <c r="BI310" s="369"/>
      <c r="BJ310" s="369"/>
    </row>
    <row r="311" spans="3:62" x14ac:dyDescent="0.25">
      <c r="C311" s="369"/>
      <c r="D311" s="369"/>
      <c r="E311" s="369"/>
      <c r="F311" s="369"/>
      <c r="G311" s="369"/>
      <c r="H311" s="369"/>
      <c r="I311" s="369"/>
      <c r="J311" s="369"/>
      <c r="K311" s="369"/>
      <c r="L311" s="369"/>
      <c r="M311" s="369"/>
      <c r="N311" s="369"/>
      <c r="O311" s="369"/>
      <c r="P311" s="369"/>
      <c r="Q311" s="369"/>
      <c r="R311" s="369"/>
      <c r="S311" s="369"/>
      <c r="T311" s="369"/>
      <c r="U311" s="369"/>
      <c r="V311" s="369"/>
      <c r="W311" s="369"/>
      <c r="X311" s="369"/>
      <c r="Y311" s="369"/>
      <c r="Z311" s="369"/>
      <c r="AA311" s="369"/>
      <c r="AB311" s="369"/>
      <c r="AC311" s="369"/>
      <c r="AD311" s="369"/>
      <c r="AE311" s="369"/>
      <c r="AF311" s="369"/>
      <c r="AG311" s="369"/>
      <c r="AH311" s="369"/>
      <c r="AI311" s="369"/>
      <c r="AJ311" s="369"/>
      <c r="AK311" s="369"/>
      <c r="AL311" s="369"/>
      <c r="AM311" s="369"/>
      <c r="AN311" s="369"/>
      <c r="AO311" s="369"/>
      <c r="AP311" s="369"/>
      <c r="AQ311" s="369"/>
      <c r="AR311" s="369"/>
      <c r="AS311" s="369"/>
      <c r="AT311" s="369"/>
      <c r="AU311" s="369"/>
      <c r="AV311" s="369"/>
      <c r="AW311" s="369"/>
      <c r="AX311" s="369"/>
      <c r="AY311" s="369"/>
      <c r="AZ311" s="369"/>
      <c r="BA311" s="369"/>
      <c r="BB311" s="369"/>
      <c r="BC311" s="369"/>
      <c r="BD311" s="369"/>
      <c r="BE311" s="369"/>
      <c r="BF311" s="369"/>
      <c r="BG311" s="369"/>
      <c r="BH311" s="369"/>
      <c r="BI311" s="369"/>
      <c r="BJ311" s="369"/>
    </row>
    <row r="312" spans="3:62" x14ac:dyDescent="0.25">
      <c r="C312" s="369"/>
      <c r="D312" s="369"/>
      <c r="E312" s="369"/>
      <c r="F312" s="369"/>
      <c r="G312" s="369"/>
      <c r="H312" s="369"/>
      <c r="I312" s="369"/>
      <c r="J312" s="369"/>
      <c r="K312" s="369"/>
      <c r="L312" s="369"/>
      <c r="M312" s="369"/>
      <c r="N312" s="369"/>
      <c r="O312" s="369"/>
      <c r="P312" s="369"/>
      <c r="Q312" s="369"/>
      <c r="R312" s="369"/>
      <c r="S312" s="369"/>
      <c r="T312" s="369"/>
      <c r="U312" s="369"/>
      <c r="V312" s="369"/>
      <c r="W312" s="369"/>
      <c r="X312" s="369"/>
      <c r="Y312" s="369"/>
      <c r="Z312" s="369"/>
      <c r="AA312" s="369"/>
      <c r="AB312" s="369"/>
      <c r="AC312" s="369"/>
      <c r="AD312" s="369"/>
      <c r="AE312" s="369"/>
      <c r="AF312" s="369"/>
      <c r="AG312" s="369"/>
      <c r="AH312" s="369"/>
      <c r="AI312" s="369"/>
      <c r="AJ312" s="369"/>
      <c r="AK312" s="369"/>
      <c r="AL312" s="369"/>
      <c r="AM312" s="369"/>
      <c r="AN312" s="369"/>
      <c r="AO312" s="369"/>
      <c r="AP312" s="369"/>
      <c r="AQ312" s="369"/>
      <c r="AR312" s="369"/>
      <c r="AS312" s="369"/>
      <c r="AT312" s="369"/>
      <c r="AU312" s="369"/>
      <c r="AV312" s="369"/>
      <c r="AW312" s="369"/>
      <c r="AX312" s="369"/>
      <c r="AY312" s="369"/>
      <c r="AZ312" s="369"/>
      <c r="BA312" s="369"/>
      <c r="BB312" s="369"/>
      <c r="BC312" s="369"/>
      <c r="BD312" s="369"/>
      <c r="BE312" s="369"/>
      <c r="BF312" s="369"/>
      <c r="BG312" s="369"/>
      <c r="BH312" s="369"/>
      <c r="BI312" s="369"/>
      <c r="BJ312" s="369"/>
    </row>
    <row r="313" spans="3:62" x14ac:dyDescent="0.25">
      <c r="C313" s="369"/>
      <c r="D313" s="369"/>
      <c r="E313" s="369"/>
      <c r="F313" s="369"/>
      <c r="G313" s="369"/>
      <c r="H313" s="369"/>
      <c r="I313" s="369"/>
      <c r="J313" s="369"/>
      <c r="K313" s="369"/>
      <c r="L313" s="369"/>
      <c r="M313" s="369"/>
      <c r="N313" s="369"/>
      <c r="O313" s="369"/>
      <c r="P313" s="369"/>
      <c r="Q313" s="369"/>
      <c r="R313" s="369"/>
      <c r="S313" s="369"/>
      <c r="T313" s="369"/>
      <c r="U313" s="369"/>
      <c r="V313" s="369"/>
      <c r="W313" s="369"/>
      <c r="X313" s="369"/>
      <c r="Y313" s="369"/>
      <c r="Z313" s="369"/>
      <c r="AA313" s="369"/>
      <c r="AB313" s="369"/>
      <c r="AC313" s="369"/>
      <c r="AD313" s="369"/>
      <c r="AE313" s="369"/>
      <c r="AF313" s="369"/>
      <c r="AG313" s="369"/>
      <c r="AH313" s="369"/>
      <c r="AI313" s="369"/>
      <c r="AJ313" s="369"/>
      <c r="AK313" s="369"/>
      <c r="AL313" s="369"/>
      <c r="AM313" s="369"/>
      <c r="AN313" s="369"/>
      <c r="AO313" s="369"/>
      <c r="AP313" s="369"/>
      <c r="AQ313" s="369"/>
      <c r="AR313" s="369"/>
      <c r="AS313" s="369"/>
      <c r="AT313" s="369"/>
      <c r="AU313" s="369"/>
      <c r="AV313" s="369"/>
      <c r="AW313" s="369"/>
      <c r="AX313" s="369"/>
      <c r="AY313" s="369"/>
      <c r="AZ313" s="369"/>
      <c r="BA313" s="369"/>
      <c r="BB313" s="369"/>
      <c r="BC313" s="369"/>
      <c r="BD313" s="369"/>
      <c r="BE313" s="369"/>
      <c r="BF313" s="369"/>
      <c r="BG313" s="369"/>
      <c r="BH313" s="369"/>
      <c r="BI313" s="369"/>
      <c r="BJ313" s="369"/>
    </row>
    <row r="314" spans="3:62" x14ac:dyDescent="0.25">
      <c r="C314" s="369"/>
      <c r="D314" s="369"/>
      <c r="E314" s="369"/>
      <c r="F314" s="369"/>
      <c r="G314" s="369"/>
      <c r="H314" s="369"/>
      <c r="I314" s="369"/>
      <c r="J314" s="369"/>
      <c r="K314" s="369"/>
      <c r="L314" s="369"/>
      <c r="M314" s="369"/>
      <c r="N314" s="369"/>
      <c r="O314" s="369"/>
      <c r="P314" s="369"/>
      <c r="Q314" s="369"/>
      <c r="R314" s="369"/>
      <c r="S314" s="369"/>
      <c r="T314" s="369"/>
      <c r="U314" s="369"/>
      <c r="V314" s="369"/>
      <c r="W314" s="369"/>
      <c r="X314" s="369"/>
      <c r="Y314" s="369"/>
      <c r="Z314" s="369"/>
      <c r="AA314" s="369"/>
      <c r="AB314" s="369"/>
      <c r="AC314" s="369"/>
      <c r="AD314" s="369"/>
      <c r="AE314" s="369"/>
      <c r="AF314" s="369"/>
      <c r="AG314" s="369"/>
      <c r="AH314" s="369"/>
      <c r="AI314" s="369"/>
      <c r="AJ314" s="369"/>
      <c r="AK314" s="369"/>
      <c r="AL314" s="369"/>
      <c r="AM314" s="369"/>
      <c r="AN314" s="369"/>
      <c r="AO314" s="369"/>
      <c r="AP314" s="369"/>
      <c r="AQ314" s="369"/>
      <c r="AR314" s="369"/>
      <c r="AS314" s="369"/>
      <c r="AT314" s="369"/>
      <c r="AU314" s="369"/>
      <c r="AV314" s="369"/>
      <c r="AW314" s="369"/>
      <c r="AX314" s="369"/>
      <c r="AY314" s="369"/>
      <c r="AZ314" s="369"/>
      <c r="BA314" s="369"/>
      <c r="BB314" s="369"/>
      <c r="BC314" s="369"/>
      <c r="BD314" s="369"/>
      <c r="BE314" s="369"/>
      <c r="BF314" s="369"/>
      <c r="BG314" s="369"/>
      <c r="BH314" s="369"/>
      <c r="BI314" s="369"/>
      <c r="BJ314" s="369"/>
    </row>
    <row r="315" spans="3:62" x14ac:dyDescent="0.25">
      <c r="C315" s="369"/>
      <c r="D315" s="369"/>
      <c r="E315" s="369"/>
      <c r="F315" s="369"/>
      <c r="G315" s="369"/>
      <c r="H315" s="369"/>
      <c r="I315" s="369"/>
      <c r="J315" s="369"/>
      <c r="K315" s="369"/>
      <c r="L315" s="369"/>
      <c r="M315" s="369"/>
      <c r="N315" s="369"/>
      <c r="O315" s="369"/>
      <c r="P315" s="369"/>
      <c r="Q315" s="369"/>
      <c r="R315" s="369"/>
      <c r="S315" s="369"/>
      <c r="T315" s="369"/>
      <c r="U315" s="369"/>
      <c r="V315" s="369"/>
      <c r="W315" s="369"/>
      <c r="X315" s="369"/>
      <c r="Y315" s="369"/>
      <c r="Z315" s="369"/>
      <c r="AA315" s="369"/>
      <c r="AB315" s="369"/>
      <c r="AC315" s="369"/>
      <c r="AD315" s="369"/>
      <c r="AE315" s="369"/>
      <c r="AF315" s="369"/>
      <c r="AG315" s="369"/>
      <c r="AH315" s="369"/>
      <c r="AI315" s="369"/>
      <c r="AJ315" s="369"/>
      <c r="AK315" s="369"/>
      <c r="AL315" s="369"/>
      <c r="AM315" s="369"/>
      <c r="AN315" s="369"/>
      <c r="AO315" s="369"/>
      <c r="AP315" s="369"/>
      <c r="AQ315" s="369"/>
      <c r="AR315" s="369"/>
      <c r="AS315" s="369"/>
      <c r="AT315" s="369"/>
      <c r="AU315" s="369"/>
      <c r="AV315" s="369"/>
      <c r="AW315" s="369"/>
      <c r="AX315" s="369"/>
      <c r="AY315" s="369"/>
      <c r="AZ315" s="369"/>
      <c r="BA315" s="369"/>
      <c r="BB315" s="369"/>
      <c r="BC315" s="369"/>
      <c r="BD315" s="369"/>
      <c r="BE315" s="369"/>
      <c r="BF315" s="369"/>
      <c r="BG315" s="369"/>
      <c r="BH315" s="369"/>
      <c r="BI315" s="369"/>
      <c r="BJ315" s="369"/>
    </row>
    <row r="316" spans="3:62" x14ac:dyDescent="0.25">
      <c r="C316" s="369"/>
      <c r="D316" s="369"/>
      <c r="E316" s="369"/>
      <c r="F316" s="369"/>
      <c r="G316" s="369"/>
      <c r="H316" s="369"/>
      <c r="I316" s="369"/>
      <c r="J316" s="369"/>
      <c r="K316" s="369"/>
      <c r="L316" s="369"/>
      <c r="M316" s="369"/>
      <c r="N316" s="369"/>
      <c r="O316" s="369"/>
      <c r="P316" s="369"/>
      <c r="Q316" s="369"/>
      <c r="R316" s="369"/>
      <c r="S316" s="369"/>
      <c r="T316" s="369"/>
      <c r="U316" s="369"/>
      <c r="V316" s="369"/>
      <c r="W316" s="369"/>
      <c r="X316" s="369"/>
      <c r="Y316" s="369"/>
      <c r="Z316" s="369"/>
      <c r="AA316" s="369"/>
      <c r="AB316" s="369"/>
      <c r="AC316" s="369"/>
      <c r="AD316" s="369"/>
      <c r="AE316" s="369"/>
      <c r="AF316" s="369"/>
      <c r="AG316" s="369"/>
      <c r="AH316" s="369"/>
      <c r="AI316" s="369"/>
      <c r="AJ316" s="369"/>
      <c r="AK316" s="369"/>
      <c r="AL316" s="369"/>
      <c r="AM316" s="369"/>
      <c r="AN316" s="369"/>
      <c r="AO316" s="369"/>
      <c r="AP316" s="369"/>
      <c r="AQ316" s="369"/>
      <c r="AR316" s="369"/>
      <c r="AS316" s="369"/>
      <c r="AT316" s="369"/>
      <c r="AU316" s="369"/>
      <c r="AV316" s="369"/>
      <c r="AW316" s="369"/>
      <c r="AX316" s="369"/>
      <c r="AY316" s="369"/>
      <c r="AZ316" s="369"/>
      <c r="BA316" s="369"/>
      <c r="BB316" s="369"/>
      <c r="BC316" s="369"/>
      <c r="BD316" s="369"/>
      <c r="BE316" s="369"/>
      <c r="BF316" s="369"/>
      <c r="BG316" s="369"/>
      <c r="BH316" s="369"/>
      <c r="BI316" s="369"/>
      <c r="BJ316" s="369"/>
    </row>
    <row r="317" spans="3:62" x14ac:dyDescent="0.25">
      <c r="C317" s="369"/>
      <c r="D317" s="369"/>
      <c r="E317" s="369"/>
      <c r="F317" s="369"/>
      <c r="G317" s="369"/>
      <c r="H317" s="369"/>
      <c r="I317" s="369"/>
      <c r="J317" s="369"/>
      <c r="K317" s="369"/>
      <c r="L317" s="369"/>
      <c r="M317" s="369"/>
      <c r="N317" s="369"/>
      <c r="O317" s="369"/>
      <c r="P317" s="369"/>
      <c r="Q317" s="369"/>
      <c r="R317" s="369"/>
      <c r="S317" s="369"/>
      <c r="T317" s="369"/>
      <c r="U317" s="369"/>
      <c r="V317" s="369"/>
      <c r="W317" s="369"/>
      <c r="X317" s="369"/>
      <c r="Y317" s="369"/>
      <c r="Z317" s="369"/>
      <c r="AA317" s="369"/>
      <c r="AB317" s="369"/>
      <c r="AC317" s="369"/>
      <c r="AD317" s="369"/>
      <c r="AE317" s="369"/>
      <c r="AF317" s="369"/>
      <c r="AG317" s="369"/>
      <c r="AH317" s="369"/>
      <c r="AI317" s="369"/>
      <c r="AJ317" s="369"/>
      <c r="AK317" s="369"/>
      <c r="AL317" s="369"/>
      <c r="AM317" s="369"/>
      <c r="AN317" s="369"/>
      <c r="AO317" s="369"/>
      <c r="AP317" s="369"/>
      <c r="AQ317" s="369"/>
      <c r="AR317" s="369"/>
      <c r="AS317" s="369"/>
      <c r="AT317" s="369"/>
      <c r="AU317" s="369"/>
      <c r="AV317" s="369"/>
      <c r="AW317" s="369"/>
      <c r="AX317" s="369"/>
      <c r="AY317" s="369"/>
      <c r="AZ317" s="369"/>
      <c r="BA317" s="369"/>
      <c r="BB317" s="369"/>
      <c r="BC317" s="369"/>
      <c r="BD317" s="369"/>
      <c r="BE317" s="369"/>
      <c r="BF317" s="369"/>
      <c r="BG317" s="369"/>
      <c r="BH317" s="369"/>
      <c r="BI317" s="369"/>
      <c r="BJ317" s="369"/>
    </row>
    <row r="318" spans="3:62" x14ac:dyDescent="0.25">
      <c r="C318" s="369"/>
      <c r="D318" s="369"/>
      <c r="E318" s="369"/>
      <c r="F318" s="369"/>
      <c r="G318" s="369"/>
      <c r="H318" s="369"/>
      <c r="I318" s="369"/>
      <c r="J318" s="369"/>
      <c r="K318" s="369"/>
      <c r="L318" s="369"/>
      <c r="M318" s="369"/>
      <c r="N318" s="369"/>
      <c r="O318" s="369"/>
      <c r="P318" s="369"/>
      <c r="Q318" s="369"/>
      <c r="R318" s="369"/>
      <c r="S318" s="369"/>
      <c r="T318" s="369"/>
      <c r="U318" s="369"/>
      <c r="V318" s="369"/>
      <c r="W318" s="369"/>
      <c r="X318" s="369"/>
      <c r="Y318" s="369"/>
      <c r="Z318" s="369"/>
      <c r="AA318" s="369"/>
      <c r="AB318" s="369"/>
      <c r="AC318" s="369"/>
      <c r="AD318" s="369"/>
      <c r="AE318" s="369"/>
      <c r="AF318" s="369"/>
      <c r="AG318" s="369"/>
      <c r="AH318" s="369"/>
      <c r="AI318" s="369"/>
      <c r="AJ318" s="369"/>
      <c r="AK318" s="369"/>
      <c r="AL318" s="369"/>
      <c r="AM318" s="369"/>
      <c r="AN318" s="369"/>
      <c r="AO318" s="369"/>
      <c r="AP318" s="369"/>
      <c r="AQ318" s="369"/>
      <c r="AR318" s="369"/>
      <c r="AS318" s="369"/>
      <c r="AT318" s="369"/>
      <c r="AU318" s="369"/>
      <c r="AV318" s="369"/>
      <c r="AW318" s="369"/>
      <c r="AX318" s="369"/>
      <c r="AY318" s="369"/>
      <c r="AZ318" s="369"/>
      <c r="BA318" s="369"/>
      <c r="BB318" s="369"/>
      <c r="BC318" s="369"/>
      <c r="BD318" s="369"/>
      <c r="BE318" s="369"/>
      <c r="BF318" s="369"/>
      <c r="BG318" s="369"/>
      <c r="BH318" s="369"/>
      <c r="BI318" s="369"/>
      <c r="BJ318" s="369"/>
    </row>
    <row r="319" spans="3:62" x14ac:dyDescent="0.25">
      <c r="C319" s="369"/>
      <c r="D319" s="369"/>
      <c r="E319" s="369"/>
      <c r="F319" s="369"/>
      <c r="G319" s="369"/>
      <c r="H319" s="369"/>
      <c r="I319" s="369"/>
      <c r="J319" s="369"/>
      <c r="K319" s="369"/>
      <c r="L319" s="369"/>
      <c r="M319" s="369"/>
      <c r="N319" s="369"/>
      <c r="O319" s="369"/>
      <c r="P319" s="369"/>
      <c r="Q319" s="369"/>
      <c r="R319" s="369"/>
      <c r="S319" s="369"/>
      <c r="T319" s="369"/>
      <c r="U319" s="369"/>
      <c r="V319" s="369"/>
      <c r="W319" s="369"/>
      <c r="X319" s="369"/>
      <c r="Y319" s="369"/>
      <c r="Z319" s="369"/>
      <c r="AA319" s="369"/>
      <c r="AB319" s="369"/>
      <c r="AC319" s="369"/>
      <c r="AD319" s="369"/>
      <c r="AE319" s="369"/>
      <c r="AF319" s="369"/>
      <c r="AG319" s="369"/>
      <c r="AH319" s="369"/>
      <c r="AI319" s="369"/>
      <c r="AJ319" s="369"/>
      <c r="AK319" s="369"/>
      <c r="AL319" s="369"/>
      <c r="AM319" s="369"/>
      <c r="AN319" s="369"/>
      <c r="AO319" s="369"/>
      <c r="AP319" s="369"/>
      <c r="AQ319" s="369"/>
      <c r="AR319" s="369"/>
      <c r="AS319" s="369"/>
      <c r="AT319" s="369"/>
      <c r="AU319" s="369"/>
      <c r="AV319" s="369"/>
      <c r="AW319" s="369"/>
      <c r="AX319" s="369"/>
      <c r="AY319" s="369"/>
      <c r="AZ319" s="369"/>
      <c r="BA319" s="369"/>
      <c r="BB319" s="369"/>
      <c r="BC319" s="369"/>
      <c r="BD319" s="369"/>
      <c r="BE319" s="369"/>
      <c r="BF319" s="369"/>
      <c r="BG319" s="369"/>
      <c r="BH319" s="369"/>
      <c r="BI319" s="369"/>
      <c r="BJ319" s="369"/>
    </row>
    <row r="320" spans="3:62" x14ac:dyDescent="0.25">
      <c r="C320" s="369"/>
      <c r="D320" s="369"/>
      <c r="E320" s="369"/>
      <c r="F320" s="369"/>
      <c r="G320" s="369"/>
      <c r="H320" s="369"/>
      <c r="I320" s="369"/>
      <c r="J320" s="369"/>
      <c r="K320" s="369"/>
      <c r="L320" s="369"/>
      <c r="M320" s="369"/>
      <c r="N320" s="369"/>
      <c r="O320" s="369"/>
      <c r="P320" s="369"/>
      <c r="Q320" s="369"/>
      <c r="R320" s="369"/>
      <c r="S320" s="369"/>
      <c r="T320" s="369"/>
      <c r="U320" s="369"/>
      <c r="V320" s="369"/>
      <c r="W320" s="369"/>
      <c r="X320" s="369"/>
      <c r="Y320" s="369"/>
      <c r="Z320" s="369"/>
      <c r="AA320" s="369"/>
      <c r="AB320" s="369"/>
      <c r="AC320" s="369"/>
      <c r="AD320" s="369"/>
      <c r="AE320" s="369"/>
      <c r="AF320" s="369"/>
      <c r="AG320" s="369"/>
      <c r="AH320" s="369"/>
      <c r="AI320" s="369"/>
      <c r="AJ320" s="369"/>
      <c r="AK320" s="369"/>
      <c r="AL320" s="369"/>
      <c r="AM320" s="369"/>
      <c r="AN320" s="369"/>
      <c r="AO320" s="369"/>
      <c r="AP320" s="369"/>
      <c r="AQ320" s="369"/>
      <c r="AR320" s="369"/>
      <c r="AS320" s="369"/>
      <c r="AT320" s="369"/>
      <c r="AU320" s="369"/>
      <c r="AV320" s="369"/>
      <c r="AW320" s="369"/>
      <c r="AX320" s="369"/>
      <c r="AY320" s="369"/>
      <c r="AZ320" s="369"/>
      <c r="BA320" s="369"/>
      <c r="BB320" s="369"/>
      <c r="BC320" s="369"/>
      <c r="BD320" s="369"/>
      <c r="BE320" s="369"/>
      <c r="BF320" s="369"/>
      <c r="BG320" s="369"/>
      <c r="BH320" s="369"/>
      <c r="BI320" s="369"/>
      <c r="BJ320" s="369"/>
    </row>
    <row r="321" spans="3:62" x14ac:dyDescent="0.25">
      <c r="C321" s="369"/>
      <c r="D321" s="369"/>
      <c r="E321" s="369"/>
      <c r="F321" s="369"/>
      <c r="G321" s="369"/>
      <c r="H321" s="369"/>
      <c r="I321" s="369"/>
      <c r="J321" s="369"/>
      <c r="K321" s="369"/>
      <c r="L321" s="369"/>
      <c r="M321" s="369"/>
      <c r="N321" s="369"/>
      <c r="O321" s="369"/>
      <c r="P321" s="369"/>
      <c r="Q321" s="369"/>
      <c r="R321" s="369"/>
      <c r="S321" s="369"/>
      <c r="T321" s="369"/>
      <c r="U321" s="369"/>
      <c r="V321" s="369"/>
      <c r="W321" s="369"/>
      <c r="X321" s="369"/>
      <c r="Y321" s="369"/>
      <c r="Z321" s="369"/>
      <c r="AA321" s="369"/>
      <c r="AB321" s="369"/>
      <c r="AC321" s="369"/>
      <c r="AD321" s="369"/>
      <c r="AE321" s="369"/>
      <c r="AF321" s="369"/>
      <c r="AG321" s="369"/>
      <c r="AH321" s="369"/>
      <c r="AI321" s="369"/>
      <c r="AJ321" s="369"/>
      <c r="AK321" s="369"/>
      <c r="AL321" s="369"/>
      <c r="AM321" s="369"/>
      <c r="AN321" s="369"/>
      <c r="AO321" s="369"/>
      <c r="AP321" s="369"/>
      <c r="AQ321" s="369"/>
      <c r="AR321" s="369"/>
      <c r="AS321" s="369"/>
      <c r="AT321" s="369"/>
      <c r="AU321" s="369"/>
      <c r="AV321" s="369"/>
      <c r="AW321" s="369"/>
      <c r="AX321" s="369"/>
      <c r="AY321" s="369"/>
      <c r="AZ321" s="369"/>
      <c r="BA321" s="369"/>
      <c r="BB321" s="369"/>
      <c r="BC321" s="369"/>
      <c r="BD321" s="369"/>
      <c r="BE321" s="369"/>
      <c r="BF321" s="369"/>
      <c r="BG321" s="369"/>
      <c r="BH321" s="369"/>
      <c r="BI321" s="369"/>
      <c r="BJ321" s="369"/>
    </row>
    <row r="322" spans="3:62" x14ac:dyDescent="0.25">
      <c r="C322" s="369"/>
      <c r="D322" s="369"/>
      <c r="E322" s="369"/>
      <c r="F322" s="369"/>
      <c r="G322" s="369"/>
      <c r="H322" s="369"/>
      <c r="I322" s="369"/>
      <c r="J322" s="369"/>
      <c r="K322" s="369"/>
      <c r="L322" s="369"/>
      <c r="M322" s="369"/>
      <c r="N322" s="369"/>
      <c r="O322" s="369"/>
      <c r="P322" s="369"/>
      <c r="Q322" s="369"/>
      <c r="R322" s="369"/>
      <c r="S322" s="369"/>
      <c r="T322" s="369"/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69"/>
      <c r="AI322" s="369"/>
      <c r="AJ322" s="369"/>
      <c r="AK322" s="369"/>
      <c r="AL322" s="369"/>
      <c r="AM322" s="369"/>
      <c r="AN322" s="369"/>
      <c r="AO322" s="369"/>
      <c r="AP322" s="369"/>
      <c r="AQ322" s="369"/>
      <c r="AR322" s="369"/>
      <c r="AS322" s="369"/>
      <c r="AT322" s="369"/>
      <c r="AU322" s="369"/>
      <c r="AV322" s="369"/>
      <c r="AW322" s="369"/>
      <c r="AX322" s="369"/>
      <c r="AY322" s="369"/>
      <c r="AZ322" s="369"/>
      <c r="BA322" s="369"/>
      <c r="BB322" s="369"/>
      <c r="BC322" s="369"/>
      <c r="BD322" s="369"/>
      <c r="BE322" s="369"/>
      <c r="BF322" s="369"/>
      <c r="BG322" s="369"/>
      <c r="BH322" s="369"/>
      <c r="BI322" s="369"/>
      <c r="BJ322" s="369"/>
    </row>
    <row r="323" spans="3:62" x14ac:dyDescent="0.25">
      <c r="C323" s="369"/>
      <c r="D323" s="369"/>
      <c r="E323" s="369"/>
      <c r="F323" s="369"/>
      <c r="G323" s="369"/>
      <c r="H323" s="369"/>
      <c r="I323" s="369"/>
      <c r="J323" s="369"/>
      <c r="K323" s="369"/>
      <c r="L323" s="369"/>
      <c r="M323" s="369"/>
      <c r="N323" s="369"/>
      <c r="O323" s="369"/>
      <c r="P323" s="369"/>
      <c r="Q323" s="369"/>
      <c r="R323" s="369"/>
      <c r="S323" s="369"/>
      <c r="T323" s="369"/>
      <c r="U323" s="369"/>
      <c r="V323" s="369"/>
      <c r="W323" s="369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369"/>
      <c r="AI323" s="369"/>
      <c r="AJ323" s="369"/>
      <c r="AK323" s="369"/>
      <c r="AL323" s="369"/>
      <c r="AM323" s="369"/>
      <c r="AN323" s="369"/>
      <c r="AO323" s="369"/>
      <c r="AP323" s="369"/>
      <c r="AQ323" s="369"/>
      <c r="AR323" s="369"/>
      <c r="AS323" s="369"/>
      <c r="AT323" s="369"/>
      <c r="AU323" s="369"/>
      <c r="AV323" s="369"/>
      <c r="AW323" s="369"/>
      <c r="AX323" s="369"/>
      <c r="AY323" s="369"/>
      <c r="AZ323" s="369"/>
      <c r="BA323" s="369"/>
      <c r="BB323" s="369"/>
      <c r="BC323" s="369"/>
      <c r="BD323" s="369"/>
      <c r="BE323" s="369"/>
      <c r="BF323" s="369"/>
      <c r="BG323" s="369"/>
      <c r="BH323" s="369"/>
      <c r="BI323" s="369"/>
      <c r="BJ323" s="369"/>
    </row>
    <row r="324" spans="3:62" x14ac:dyDescent="0.25">
      <c r="C324" s="369"/>
      <c r="D324" s="369"/>
      <c r="E324" s="369"/>
      <c r="F324" s="369"/>
      <c r="G324" s="369"/>
      <c r="H324" s="369"/>
      <c r="I324" s="369"/>
      <c r="J324" s="369"/>
      <c r="K324" s="369"/>
      <c r="L324" s="369"/>
      <c r="M324" s="369"/>
      <c r="N324" s="369"/>
      <c r="O324" s="369"/>
      <c r="P324" s="369"/>
      <c r="Q324" s="369"/>
      <c r="R324" s="369"/>
      <c r="S324" s="369"/>
      <c r="T324" s="369"/>
      <c r="U324" s="369"/>
      <c r="V324" s="369"/>
      <c r="W324" s="369"/>
      <c r="X324" s="369"/>
      <c r="Y324" s="369"/>
      <c r="Z324" s="369"/>
      <c r="AA324" s="369"/>
      <c r="AB324" s="369"/>
      <c r="AC324" s="369"/>
      <c r="AD324" s="369"/>
      <c r="AE324" s="369"/>
      <c r="AF324" s="369"/>
      <c r="AG324" s="369"/>
      <c r="AH324" s="369"/>
      <c r="AI324" s="369"/>
      <c r="AJ324" s="369"/>
      <c r="AK324" s="369"/>
      <c r="AL324" s="369"/>
      <c r="AM324" s="369"/>
      <c r="AN324" s="369"/>
      <c r="AO324" s="369"/>
      <c r="AP324" s="369"/>
      <c r="AQ324" s="369"/>
      <c r="AR324" s="369"/>
      <c r="AS324" s="369"/>
      <c r="AT324" s="369"/>
      <c r="AU324" s="369"/>
      <c r="AV324" s="369"/>
      <c r="AW324" s="369"/>
      <c r="AX324" s="369"/>
      <c r="AY324" s="369"/>
      <c r="AZ324" s="369"/>
      <c r="BA324" s="369"/>
      <c r="BB324" s="369"/>
      <c r="BC324" s="369"/>
      <c r="BD324" s="369"/>
      <c r="BE324" s="369"/>
      <c r="BF324" s="369"/>
      <c r="BG324" s="369"/>
      <c r="BH324" s="369"/>
      <c r="BI324" s="369"/>
      <c r="BJ324" s="369"/>
    </row>
    <row r="325" spans="3:62" x14ac:dyDescent="0.25">
      <c r="C325" s="369"/>
      <c r="D325" s="369"/>
      <c r="E325" s="369"/>
      <c r="F325" s="369"/>
      <c r="G325" s="369"/>
      <c r="H325" s="369"/>
      <c r="I325" s="369"/>
      <c r="J325" s="369"/>
      <c r="K325" s="369"/>
      <c r="L325" s="369"/>
      <c r="M325" s="369"/>
      <c r="N325" s="369"/>
      <c r="O325" s="369"/>
      <c r="P325" s="369"/>
      <c r="Q325" s="369"/>
      <c r="R325" s="369"/>
      <c r="S325" s="369"/>
      <c r="T325" s="369"/>
      <c r="U325" s="369"/>
      <c r="V325" s="369"/>
      <c r="W325" s="369"/>
      <c r="X325" s="369"/>
      <c r="Y325" s="369"/>
      <c r="Z325" s="369"/>
      <c r="AA325" s="369"/>
      <c r="AB325" s="369"/>
      <c r="AC325" s="369"/>
      <c r="AD325" s="369"/>
      <c r="AE325" s="369"/>
      <c r="AF325" s="369"/>
      <c r="AG325" s="369"/>
      <c r="AH325" s="369"/>
      <c r="AI325" s="369"/>
      <c r="AJ325" s="369"/>
      <c r="AK325" s="369"/>
      <c r="AL325" s="369"/>
      <c r="AM325" s="369"/>
      <c r="AN325" s="369"/>
      <c r="AO325" s="369"/>
      <c r="AP325" s="369"/>
      <c r="AQ325" s="369"/>
      <c r="AR325" s="369"/>
      <c r="AS325" s="369"/>
      <c r="AT325" s="369"/>
      <c r="AU325" s="369"/>
      <c r="AV325" s="369"/>
      <c r="AW325" s="369"/>
      <c r="AX325" s="369"/>
      <c r="AY325" s="369"/>
      <c r="AZ325" s="369"/>
      <c r="BA325" s="369"/>
      <c r="BB325" s="369"/>
      <c r="BC325" s="369"/>
      <c r="BD325" s="369"/>
      <c r="BE325" s="369"/>
      <c r="BF325" s="369"/>
      <c r="BG325" s="369"/>
      <c r="BH325" s="369"/>
      <c r="BI325" s="369"/>
      <c r="BJ325" s="369"/>
    </row>
    <row r="326" spans="3:62" x14ac:dyDescent="0.25">
      <c r="C326" s="369"/>
      <c r="D326" s="369"/>
      <c r="E326" s="369"/>
      <c r="F326" s="369"/>
      <c r="G326" s="369"/>
      <c r="H326" s="369"/>
      <c r="I326" s="369"/>
      <c r="J326" s="369"/>
      <c r="K326" s="369"/>
      <c r="L326" s="369"/>
      <c r="M326" s="369"/>
      <c r="N326" s="369"/>
      <c r="O326" s="369"/>
      <c r="P326" s="369"/>
      <c r="Q326" s="369"/>
      <c r="R326" s="369"/>
      <c r="S326" s="369"/>
      <c r="T326" s="369"/>
      <c r="U326" s="369"/>
      <c r="V326" s="369"/>
      <c r="W326" s="369"/>
      <c r="X326" s="369"/>
      <c r="Y326" s="369"/>
      <c r="Z326" s="369"/>
      <c r="AA326" s="369"/>
      <c r="AB326" s="369"/>
      <c r="AC326" s="369"/>
      <c r="AD326" s="369"/>
      <c r="AE326" s="369"/>
      <c r="AF326" s="369"/>
      <c r="AG326" s="369"/>
      <c r="AH326" s="369"/>
      <c r="AI326" s="369"/>
      <c r="AJ326" s="369"/>
      <c r="AK326" s="369"/>
      <c r="AL326" s="369"/>
      <c r="AM326" s="369"/>
      <c r="AN326" s="369"/>
      <c r="AO326" s="369"/>
      <c r="AP326" s="369"/>
      <c r="AQ326" s="369"/>
      <c r="AR326" s="369"/>
      <c r="AS326" s="369"/>
      <c r="AT326" s="369"/>
      <c r="AU326" s="369"/>
      <c r="AV326" s="369"/>
      <c r="AW326" s="369"/>
      <c r="AX326" s="369"/>
      <c r="AY326" s="369"/>
      <c r="AZ326" s="369"/>
      <c r="BA326" s="369"/>
      <c r="BB326" s="369"/>
      <c r="BC326" s="369"/>
      <c r="BD326" s="369"/>
      <c r="BE326" s="369"/>
      <c r="BF326" s="369"/>
      <c r="BG326" s="369"/>
      <c r="BH326" s="369"/>
      <c r="BI326" s="369"/>
      <c r="BJ326" s="369"/>
    </row>
    <row r="327" spans="3:62" x14ac:dyDescent="0.25">
      <c r="C327" s="369"/>
      <c r="D327" s="369"/>
      <c r="E327" s="369"/>
      <c r="F327" s="369"/>
      <c r="G327" s="369"/>
      <c r="H327" s="369"/>
      <c r="I327" s="369"/>
      <c r="J327" s="369"/>
      <c r="K327" s="369"/>
      <c r="L327" s="369"/>
      <c r="M327" s="369"/>
      <c r="N327" s="369"/>
      <c r="O327" s="369"/>
      <c r="P327" s="369"/>
      <c r="Q327" s="369"/>
      <c r="R327" s="369"/>
      <c r="S327" s="369"/>
      <c r="T327" s="369"/>
      <c r="U327" s="369"/>
      <c r="V327" s="369"/>
      <c r="W327" s="369"/>
      <c r="X327" s="369"/>
      <c r="Y327" s="369"/>
      <c r="Z327" s="369"/>
      <c r="AA327" s="369"/>
      <c r="AB327" s="369"/>
      <c r="AC327" s="369"/>
      <c r="AD327" s="369"/>
      <c r="AE327" s="369"/>
      <c r="AF327" s="369"/>
      <c r="AG327" s="369"/>
      <c r="AH327" s="369"/>
      <c r="AI327" s="369"/>
      <c r="AJ327" s="369"/>
      <c r="AK327" s="369"/>
      <c r="AL327" s="369"/>
      <c r="AM327" s="369"/>
      <c r="AN327" s="369"/>
      <c r="AO327" s="369"/>
      <c r="AP327" s="369"/>
      <c r="AQ327" s="369"/>
      <c r="AR327" s="369"/>
      <c r="AS327" s="369"/>
      <c r="AT327" s="369"/>
      <c r="AU327" s="369"/>
      <c r="AV327" s="369"/>
      <c r="AW327" s="369"/>
      <c r="AX327" s="369"/>
      <c r="AY327" s="369"/>
      <c r="AZ327" s="369"/>
      <c r="BA327" s="369"/>
      <c r="BB327" s="369"/>
      <c r="BC327" s="369"/>
      <c r="BD327" s="369"/>
      <c r="BE327" s="369"/>
      <c r="BF327" s="369"/>
      <c r="BG327" s="369"/>
      <c r="BH327" s="369"/>
      <c r="BI327" s="369"/>
      <c r="BJ327" s="369"/>
    </row>
    <row r="328" spans="3:62" x14ac:dyDescent="0.25">
      <c r="C328" s="369"/>
      <c r="D328" s="369"/>
      <c r="E328" s="369"/>
      <c r="F328" s="369"/>
      <c r="G328" s="369"/>
      <c r="H328" s="369"/>
      <c r="I328" s="369"/>
      <c r="J328" s="369"/>
      <c r="K328" s="369"/>
      <c r="L328" s="369"/>
      <c r="M328" s="369"/>
      <c r="N328" s="369"/>
      <c r="O328" s="369"/>
      <c r="P328" s="369"/>
      <c r="Q328" s="369"/>
      <c r="R328" s="369"/>
      <c r="S328" s="369"/>
      <c r="T328" s="369"/>
      <c r="U328" s="369"/>
      <c r="V328" s="369"/>
      <c r="W328" s="369"/>
      <c r="X328" s="369"/>
      <c r="Y328" s="369"/>
      <c r="Z328" s="369"/>
      <c r="AA328" s="369"/>
      <c r="AB328" s="369"/>
      <c r="AC328" s="369"/>
      <c r="AD328" s="369"/>
      <c r="AE328" s="369"/>
      <c r="AF328" s="369"/>
      <c r="AG328" s="369"/>
      <c r="AH328" s="369"/>
      <c r="AI328" s="369"/>
      <c r="AJ328" s="369"/>
      <c r="AK328" s="369"/>
      <c r="AL328" s="369"/>
      <c r="AM328" s="369"/>
      <c r="AN328" s="369"/>
      <c r="AO328" s="369"/>
      <c r="AP328" s="369"/>
      <c r="AQ328" s="369"/>
      <c r="AR328" s="369"/>
      <c r="AS328" s="369"/>
      <c r="AT328" s="369"/>
      <c r="AU328" s="369"/>
      <c r="AV328" s="369"/>
      <c r="AW328" s="369"/>
      <c r="AX328" s="369"/>
      <c r="AY328" s="369"/>
      <c r="AZ328" s="369"/>
      <c r="BA328" s="369"/>
      <c r="BB328" s="369"/>
      <c r="BC328" s="369"/>
      <c r="BD328" s="369"/>
      <c r="BE328" s="369"/>
      <c r="BF328" s="369"/>
      <c r="BG328" s="369"/>
      <c r="BH328" s="369"/>
      <c r="BI328" s="369"/>
      <c r="BJ328" s="369"/>
    </row>
    <row r="329" spans="3:62" x14ac:dyDescent="0.25">
      <c r="C329" s="369"/>
      <c r="D329" s="369"/>
      <c r="E329" s="369"/>
      <c r="F329" s="369"/>
      <c r="G329" s="369"/>
      <c r="H329" s="369"/>
      <c r="I329" s="369"/>
      <c r="J329" s="369"/>
      <c r="K329" s="369"/>
      <c r="L329" s="369"/>
      <c r="M329" s="369"/>
      <c r="N329" s="369"/>
      <c r="O329" s="369"/>
      <c r="P329" s="369"/>
      <c r="Q329" s="369"/>
      <c r="R329" s="369"/>
      <c r="S329" s="369"/>
      <c r="T329" s="369"/>
      <c r="U329" s="369"/>
      <c r="V329" s="369"/>
      <c r="W329" s="369"/>
      <c r="X329" s="369"/>
      <c r="Y329" s="369"/>
      <c r="Z329" s="369"/>
      <c r="AA329" s="369"/>
      <c r="AB329" s="369"/>
      <c r="AC329" s="369"/>
      <c r="AD329" s="369"/>
      <c r="AE329" s="369"/>
      <c r="AF329" s="369"/>
      <c r="AG329" s="369"/>
      <c r="AH329" s="369"/>
      <c r="AI329" s="369"/>
      <c r="AJ329" s="369"/>
      <c r="AK329" s="369"/>
      <c r="AL329" s="369"/>
      <c r="AM329" s="369"/>
      <c r="AN329" s="369"/>
      <c r="AO329" s="369"/>
      <c r="AP329" s="369"/>
      <c r="AQ329" s="369"/>
      <c r="AR329" s="369"/>
      <c r="AS329" s="369"/>
      <c r="AT329" s="369"/>
      <c r="AU329" s="369"/>
      <c r="AV329" s="369"/>
      <c r="AW329" s="369"/>
      <c r="AX329" s="369"/>
      <c r="AY329" s="369"/>
      <c r="AZ329" s="369"/>
      <c r="BA329" s="369"/>
      <c r="BB329" s="369"/>
      <c r="BC329" s="369"/>
      <c r="BD329" s="369"/>
      <c r="BE329" s="369"/>
      <c r="BF329" s="369"/>
      <c r="BG329" s="369"/>
      <c r="BH329" s="369"/>
      <c r="BI329" s="369"/>
      <c r="BJ329" s="369"/>
    </row>
    <row r="330" spans="3:62" x14ac:dyDescent="0.25">
      <c r="C330" s="369"/>
      <c r="D330" s="369"/>
      <c r="E330" s="369"/>
      <c r="F330" s="369"/>
      <c r="G330" s="369"/>
      <c r="H330" s="369"/>
      <c r="I330" s="369"/>
      <c r="J330" s="369"/>
      <c r="K330" s="369"/>
      <c r="L330" s="369"/>
      <c r="M330" s="369"/>
      <c r="N330" s="369"/>
      <c r="O330" s="369"/>
      <c r="P330" s="369"/>
      <c r="Q330" s="369"/>
      <c r="R330" s="369"/>
      <c r="S330" s="369"/>
      <c r="T330" s="369"/>
      <c r="U330" s="369"/>
      <c r="V330" s="369"/>
      <c r="W330" s="369"/>
      <c r="X330" s="369"/>
      <c r="Y330" s="369"/>
      <c r="Z330" s="369"/>
      <c r="AA330" s="369"/>
      <c r="AB330" s="369"/>
      <c r="AC330" s="369"/>
      <c r="AD330" s="369"/>
      <c r="AE330" s="369"/>
      <c r="AF330" s="369"/>
      <c r="AG330" s="369"/>
      <c r="AH330" s="369"/>
      <c r="AI330" s="369"/>
      <c r="AJ330" s="369"/>
      <c r="AK330" s="369"/>
      <c r="AL330" s="369"/>
      <c r="AM330" s="369"/>
      <c r="AN330" s="369"/>
      <c r="AO330" s="369"/>
      <c r="AP330" s="369"/>
      <c r="AQ330" s="369"/>
      <c r="AR330" s="369"/>
      <c r="AS330" s="369"/>
      <c r="AT330" s="369"/>
      <c r="AU330" s="369"/>
      <c r="AV330" s="369"/>
      <c r="AW330" s="369"/>
      <c r="AX330" s="369"/>
      <c r="AY330" s="369"/>
      <c r="AZ330" s="369"/>
      <c r="BA330" s="369"/>
      <c r="BB330" s="369"/>
      <c r="BC330" s="369"/>
      <c r="BD330" s="369"/>
      <c r="BE330" s="369"/>
      <c r="BF330" s="369"/>
      <c r="BG330" s="369"/>
      <c r="BH330" s="369"/>
      <c r="BI330" s="369"/>
      <c r="BJ330" s="369"/>
    </row>
    <row r="331" spans="3:62" x14ac:dyDescent="0.25">
      <c r="C331" s="369"/>
      <c r="D331" s="369"/>
      <c r="E331" s="369"/>
      <c r="F331" s="369"/>
      <c r="G331" s="369"/>
      <c r="H331" s="369"/>
      <c r="I331" s="369"/>
      <c r="J331" s="369"/>
      <c r="K331" s="369"/>
      <c r="L331" s="369"/>
      <c r="M331" s="369"/>
      <c r="N331" s="369"/>
      <c r="O331" s="369"/>
      <c r="P331" s="369"/>
      <c r="Q331" s="369"/>
      <c r="R331" s="369"/>
      <c r="S331" s="369"/>
      <c r="T331" s="369"/>
      <c r="U331" s="369"/>
      <c r="V331" s="369"/>
      <c r="W331" s="369"/>
      <c r="X331" s="369"/>
      <c r="Y331" s="369"/>
      <c r="Z331" s="369"/>
      <c r="AA331" s="369"/>
      <c r="AB331" s="369"/>
      <c r="AC331" s="369"/>
      <c r="AD331" s="369"/>
      <c r="AE331" s="369"/>
      <c r="AF331" s="369"/>
      <c r="AG331" s="369"/>
      <c r="AH331" s="369"/>
      <c r="AI331" s="369"/>
      <c r="AJ331" s="369"/>
      <c r="AK331" s="369"/>
      <c r="AL331" s="369"/>
      <c r="AM331" s="369"/>
      <c r="AN331" s="369"/>
      <c r="AO331" s="369"/>
      <c r="AP331" s="369"/>
      <c r="AQ331" s="369"/>
      <c r="AR331" s="369"/>
      <c r="AS331" s="369"/>
      <c r="AT331" s="369"/>
      <c r="AU331" s="369"/>
      <c r="AV331" s="369"/>
      <c r="AW331" s="369"/>
      <c r="AX331" s="369"/>
      <c r="AY331" s="369"/>
      <c r="AZ331" s="369"/>
      <c r="BA331" s="369"/>
      <c r="BB331" s="369"/>
      <c r="BC331" s="369"/>
      <c r="BD331" s="369"/>
      <c r="BE331" s="369"/>
      <c r="BF331" s="369"/>
      <c r="BG331" s="369"/>
      <c r="BH331" s="369"/>
      <c r="BI331" s="369"/>
      <c r="BJ331" s="369"/>
    </row>
    <row r="332" spans="3:62" x14ac:dyDescent="0.25">
      <c r="C332" s="369"/>
      <c r="D332" s="369"/>
      <c r="E332" s="369"/>
      <c r="F332" s="369"/>
      <c r="G332" s="369"/>
      <c r="H332" s="369"/>
      <c r="I332" s="369"/>
      <c r="J332" s="369"/>
      <c r="K332" s="369"/>
      <c r="L332" s="369"/>
      <c r="M332" s="369"/>
      <c r="N332" s="369"/>
      <c r="O332" s="369"/>
      <c r="P332" s="369"/>
      <c r="Q332" s="369"/>
      <c r="R332" s="369"/>
      <c r="S332" s="369"/>
      <c r="T332" s="369"/>
      <c r="U332" s="369"/>
      <c r="V332" s="369"/>
      <c r="W332" s="369"/>
      <c r="X332" s="369"/>
      <c r="Y332" s="369"/>
      <c r="Z332" s="369"/>
      <c r="AA332" s="369"/>
      <c r="AB332" s="369"/>
      <c r="AC332" s="369"/>
      <c r="AD332" s="369"/>
      <c r="AE332" s="369"/>
      <c r="AF332" s="369"/>
      <c r="AG332" s="369"/>
      <c r="AH332" s="369"/>
      <c r="AI332" s="369"/>
      <c r="AJ332" s="369"/>
      <c r="AK332" s="369"/>
      <c r="AL332" s="369"/>
      <c r="AM332" s="369"/>
      <c r="AN332" s="369"/>
      <c r="AO332" s="369"/>
      <c r="AP332" s="369"/>
      <c r="AQ332" s="369"/>
      <c r="AR332" s="369"/>
      <c r="AS332" s="369"/>
      <c r="AT332" s="369"/>
      <c r="AU332" s="369"/>
      <c r="AV332" s="369"/>
      <c r="AW332" s="369"/>
      <c r="AX332" s="369"/>
      <c r="AY332" s="369"/>
      <c r="AZ332" s="369"/>
      <c r="BA332" s="369"/>
      <c r="BB332" s="369"/>
      <c r="BC332" s="369"/>
      <c r="BD332" s="369"/>
      <c r="BE332" s="369"/>
      <c r="BF332" s="369"/>
      <c r="BG332" s="369"/>
      <c r="BH332" s="369"/>
      <c r="BI332" s="369"/>
      <c r="BJ332" s="369"/>
    </row>
    <row r="333" spans="3:62" x14ac:dyDescent="0.25">
      <c r="C333" s="369"/>
      <c r="D333" s="369"/>
      <c r="E333" s="369"/>
      <c r="F333" s="369"/>
      <c r="G333" s="369"/>
      <c r="H333" s="369"/>
      <c r="I333" s="369"/>
      <c r="J333" s="369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69"/>
      <c r="W333" s="369"/>
      <c r="X333" s="369"/>
      <c r="Y333" s="369"/>
      <c r="Z333" s="369"/>
      <c r="AA333" s="369"/>
      <c r="AB333" s="369"/>
      <c r="AC333" s="369"/>
      <c r="AD333" s="369"/>
      <c r="AE333" s="369"/>
      <c r="AF333" s="369"/>
      <c r="AG333" s="369"/>
      <c r="AH333" s="369"/>
      <c r="AI333" s="369"/>
      <c r="AJ333" s="369"/>
      <c r="AK333" s="369"/>
      <c r="AL333" s="369"/>
      <c r="AM333" s="369"/>
      <c r="AN333" s="369"/>
      <c r="AO333" s="369"/>
      <c r="AP333" s="369"/>
      <c r="AQ333" s="369"/>
      <c r="AR333" s="369"/>
      <c r="AS333" s="369"/>
      <c r="AT333" s="369"/>
      <c r="AU333" s="369"/>
      <c r="AV333" s="369"/>
      <c r="AW333" s="369"/>
      <c r="AX333" s="369"/>
      <c r="AY333" s="369"/>
      <c r="AZ333" s="369"/>
      <c r="BA333" s="369"/>
      <c r="BB333" s="369"/>
      <c r="BC333" s="369"/>
      <c r="BD333" s="369"/>
      <c r="BE333" s="369"/>
      <c r="BF333" s="369"/>
      <c r="BG333" s="369"/>
      <c r="BH333" s="369"/>
      <c r="BI333" s="369"/>
      <c r="BJ333" s="369"/>
    </row>
    <row r="334" spans="3:62" x14ac:dyDescent="0.25">
      <c r="C334" s="369"/>
      <c r="D334" s="369"/>
      <c r="E334" s="369"/>
      <c r="F334" s="369"/>
      <c r="G334" s="369"/>
      <c r="H334" s="369"/>
      <c r="I334" s="369"/>
      <c r="J334" s="369"/>
      <c r="K334" s="369"/>
      <c r="L334" s="369"/>
      <c r="M334" s="369"/>
      <c r="N334" s="369"/>
      <c r="O334" s="369"/>
      <c r="P334" s="369"/>
      <c r="Q334" s="369"/>
      <c r="R334" s="369"/>
      <c r="S334" s="369"/>
      <c r="T334" s="369"/>
      <c r="U334" s="369"/>
      <c r="V334" s="369"/>
      <c r="W334" s="369"/>
      <c r="X334" s="369"/>
      <c r="Y334" s="369"/>
      <c r="Z334" s="369"/>
      <c r="AA334" s="369"/>
      <c r="AB334" s="369"/>
      <c r="AC334" s="369"/>
      <c r="AD334" s="369"/>
      <c r="AE334" s="369"/>
      <c r="AF334" s="369"/>
      <c r="AG334" s="369"/>
      <c r="AH334" s="369"/>
      <c r="AI334" s="369"/>
      <c r="AJ334" s="369"/>
      <c r="AK334" s="369"/>
      <c r="AL334" s="369"/>
      <c r="AM334" s="369"/>
      <c r="AN334" s="369"/>
      <c r="AO334" s="369"/>
      <c r="AP334" s="369"/>
      <c r="AQ334" s="369"/>
      <c r="AR334" s="369"/>
      <c r="AS334" s="369"/>
      <c r="AT334" s="369"/>
      <c r="AU334" s="369"/>
      <c r="AV334" s="369"/>
      <c r="AW334" s="369"/>
      <c r="AX334" s="369"/>
      <c r="AY334" s="369"/>
      <c r="AZ334" s="369"/>
      <c r="BA334" s="369"/>
      <c r="BB334" s="369"/>
      <c r="BC334" s="369"/>
      <c r="BD334" s="369"/>
      <c r="BE334" s="369"/>
      <c r="BF334" s="369"/>
      <c r="BG334" s="369"/>
      <c r="BH334" s="369"/>
      <c r="BI334" s="369"/>
      <c r="BJ334" s="369"/>
    </row>
    <row r="335" spans="3:62" x14ac:dyDescent="0.25">
      <c r="C335" s="369"/>
      <c r="D335" s="369"/>
      <c r="E335" s="369"/>
      <c r="F335" s="369"/>
      <c r="G335" s="369"/>
      <c r="H335" s="369"/>
      <c r="I335" s="369"/>
      <c r="J335" s="369"/>
      <c r="K335" s="369"/>
      <c r="L335" s="369"/>
      <c r="M335" s="369"/>
      <c r="N335" s="369"/>
      <c r="O335" s="369"/>
      <c r="P335" s="369"/>
      <c r="Q335" s="369"/>
      <c r="R335" s="369"/>
      <c r="S335" s="369"/>
      <c r="T335" s="369"/>
      <c r="U335" s="369"/>
      <c r="V335" s="369"/>
      <c r="W335" s="369"/>
      <c r="X335" s="369"/>
      <c r="Y335" s="369"/>
      <c r="Z335" s="369"/>
      <c r="AA335" s="369"/>
      <c r="AB335" s="369"/>
      <c r="AC335" s="369"/>
      <c r="AD335" s="369"/>
      <c r="AE335" s="369"/>
      <c r="AF335" s="369"/>
      <c r="AG335" s="369"/>
      <c r="AH335" s="369"/>
      <c r="AI335" s="369"/>
      <c r="AJ335" s="369"/>
      <c r="AK335" s="369"/>
      <c r="AL335" s="369"/>
      <c r="AM335" s="369"/>
      <c r="AN335" s="369"/>
      <c r="AO335" s="369"/>
      <c r="AP335" s="369"/>
      <c r="AQ335" s="369"/>
      <c r="AR335" s="369"/>
      <c r="AS335" s="369"/>
      <c r="AT335" s="369"/>
      <c r="AU335" s="369"/>
      <c r="AV335" s="369"/>
      <c r="AW335" s="369"/>
      <c r="AX335" s="369"/>
      <c r="AY335" s="369"/>
      <c r="AZ335" s="369"/>
      <c r="BA335" s="369"/>
      <c r="BB335" s="369"/>
      <c r="BC335" s="369"/>
      <c r="BD335" s="369"/>
      <c r="BE335" s="369"/>
      <c r="BF335" s="369"/>
      <c r="BG335" s="369"/>
      <c r="BH335" s="369"/>
      <c r="BI335" s="369"/>
      <c r="BJ335" s="369"/>
    </row>
    <row r="336" spans="3:62" x14ac:dyDescent="0.25">
      <c r="C336" s="369"/>
      <c r="D336" s="369"/>
      <c r="E336" s="369"/>
      <c r="F336" s="369"/>
      <c r="G336" s="369"/>
      <c r="H336" s="369"/>
      <c r="I336" s="369"/>
      <c r="J336" s="369"/>
      <c r="K336" s="369"/>
      <c r="L336" s="369"/>
      <c r="M336" s="369"/>
      <c r="N336" s="369"/>
      <c r="O336" s="369"/>
      <c r="P336" s="369"/>
      <c r="Q336" s="369"/>
      <c r="R336" s="369"/>
      <c r="S336" s="369"/>
      <c r="T336" s="369"/>
      <c r="U336" s="369"/>
      <c r="V336" s="369"/>
      <c r="W336" s="369"/>
      <c r="X336" s="369"/>
      <c r="Y336" s="369"/>
      <c r="Z336" s="369"/>
      <c r="AA336" s="369"/>
      <c r="AB336" s="369"/>
      <c r="AC336" s="369"/>
      <c r="AD336" s="369"/>
      <c r="AE336" s="369"/>
      <c r="AF336" s="369"/>
      <c r="AG336" s="369"/>
      <c r="AH336" s="369"/>
      <c r="AI336" s="369"/>
      <c r="AJ336" s="369"/>
      <c r="AK336" s="369"/>
      <c r="AL336" s="369"/>
      <c r="AM336" s="369"/>
      <c r="AN336" s="369"/>
      <c r="AO336" s="369"/>
      <c r="AP336" s="369"/>
      <c r="AQ336" s="369"/>
      <c r="AR336" s="369"/>
      <c r="AS336" s="369"/>
      <c r="AT336" s="369"/>
      <c r="AU336" s="369"/>
      <c r="AV336" s="369"/>
      <c r="AW336" s="369"/>
      <c r="AX336" s="369"/>
      <c r="AY336" s="369"/>
      <c r="AZ336" s="369"/>
      <c r="BA336" s="369"/>
      <c r="BB336" s="369"/>
      <c r="BC336" s="369"/>
      <c r="BD336" s="369"/>
      <c r="BE336" s="369"/>
      <c r="BF336" s="369"/>
      <c r="BG336" s="369"/>
      <c r="BH336" s="369"/>
      <c r="BI336" s="369"/>
      <c r="BJ336" s="369"/>
    </row>
    <row r="337" spans="3:62" x14ac:dyDescent="0.25">
      <c r="C337" s="369"/>
      <c r="D337" s="369"/>
      <c r="E337" s="369"/>
      <c r="F337" s="369"/>
      <c r="G337" s="369"/>
      <c r="H337" s="369"/>
      <c r="I337" s="369"/>
      <c r="J337" s="369"/>
      <c r="K337" s="369"/>
      <c r="L337" s="369"/>
      <c r="M337" s="369"/>
      <c r="N337" s="369"/>
      <c r="O337" s="369"/>
      <c r="P337" s="369"/>
      <c r="Q337" s="369"/>
      <c r="R337" s="369"/>
      <c r="S337" s="369"/>
      <c r="T337" s="369"/>
      <c r="U337" s="369"/>
      <c r="V337" s="369"/>
      <c r="W337" s="369"/>
      <c r="X337" s="369"/>
      <c r="Y337" s="369"/>
      <c r="Z337" s="369"/>
      <c r="AA337" s="369"/>
      <c r="AB337" s="369"/>
      <c r="AC337" s="369"/>
      <c r="AD337" s="369"/>
      <c r="AE337" s="369"/>
      <c r="AF337" s="369"/>
      <c r="AG337" s="369"/>
      <c r="AH337" s="369"/>
      <c r="AI337" s="369"/>
      <c r="AJ337" s="369"/>
      <c r="AK337" s="369"/>
      <c r="AL337" s="369"/>
      <c r="AM337" s="369"/>
      <c r="AN337" s="369"/>
      <c r="AO337" s="369"/>
      <c r="AP337" s="369"/>
      <c r="AQ337" s="369"/>
      <c r="AR337" s="369"/>
      <c r="AS337" s="369"/>
      <c r="AT337" s="369"/>
      <c r="AU337" s="369"/>
      <c r="AV337" s="369"/>
      <c r="AW337" s="369"/>
      <c r="AX337" s="369"/>
      <c r="AY337" s="369"/>
      <c r="AZ337" s="369"/>
      <c r="BA337" s="369"/>
      <c r="BB337" s="369"/>
      <c r="BC337" s="369"/>
      <c r="BD337" s="369"/>
      <c r="BE337" s="369"/>
      <c r="BF337" s="369"/>
      <c r="BG337" s="369"/>
      <c r="BH337" s="369"/>
      <c r="BI337" s="369"/>
      <c r="BJ337" s="369"/>
    </row>
    <row r="338" spans="3:62" x14ac:dyDescent="0.25">
      <c r="C338" s="369"/>
      <c r="D338" s="369"/>
      <c r="E338" s="369"/>
      <c r="F338" s="369"/>
      <c r="G338" s="369"/>
      <c r="H338" s="369"/>
      <c r="I338" s="369"/>
      <c r="J338" s="369"/>
      <c r="K338" s="369"/>
      <c r="L338" s="369"/>
      <c r="M338" s="369"/>
      <c r="N338" s="369"/>
      <c r="O338" s="369"/>
      <c r="P338" s="369"/>
      <c r="Q338" s="369"/>
      <c r="R338" s="369"/>
      <c r="S338" s="369"/>
      <c r="T338" s="369"/>
      <c r="U338" s="369"/>
      <c r="V338" s="369"/>
      <c r="W338" s="369"/>
      <c r="X338" s="369"/>
      <c r="Y338" s="369"/>
      <c r="Z338" s="369"/>
      <c r="AA338" s="369"/>
      <c r="AB338" s="369"/>
      <c r="AC338" s="369"/>
      <c r="AD338" s="369"/>
      <c r="AE338" s="369"/>
      <c r="AF338" s="369"/>
      <c r="AG338" s="369"/>
      <c r="AH338" s="369"/>
      <c r="AI338" s="369"/>
      <c r="AJ338" s="369"/>
      <c r="AK338" s="369"/>
      <c r="AL338" s="369"/>
      <c r="AM338" s="369"/>
      <c r="AN338" s="369"/>
      <c r="AO338" s="369"/>
      <c r="AP338" s="369"/>
      <c r="AQ338" s="369"/>
      <c r="AR338" s="369"/>
      <c r="AS338" s="369"/>
      <c r="AT338" s="369"/>
      <c r="AU338" s="369"/>
      <c r="AV338" s="369"/>
      <c r="AW338" s="369"/>
      <c r="AX338" s="369"/>
      <c r="AY338" s="369"/>
      <c r="AZ338" s="369"/>
      <c r="BA338" s="369"/>
      <c r="BB338" s="369"/>
      <c r="BC338" s="369"/>
      <c r="BD338" s="369"/>
      <c r="BE338" s="369"/>
      <c r="BF338" s="369"/>
      <c r="BG338" s="369"/>
      <c r="BH338" s="369"/>
      <c r="BI338" s="369"/>
      <c r="BJ338" s="369"/>
    </row>
    <row r="339" spans="3:62" x14ac:dyDescent="0.25">
      <c r="C339" s="369"/>
      <c r="D339" s="369"/>
      <c r="E339" s="369"/>
      <c r="F339" s="369"/>
      <c r="G339" s="369"/>
      <c r="H339" s="369"/>
      <c r="I339" s="369"/>
      <c r="J339" s="369"/>
      <c r="K339" s="369"/>
      <c r="L339" s="369"/>
      <c r="M339" s="369"/>
      <c r="N339" s="369"/>
      <c r="O339" s="369"/>
      <c r="P339" s="369"/>
      <c r="Q339" s="369"/>
      <c r="R339" s="369"/>
      <c r="S339" s="369"/>
      <c r="T339" s="369"/>
      <c r="U339" s="369"/>
      <c r="V339" s="369"/>
      <c r="W339" s="369"/>
      <c r="X339" s="369"/>
      <c r="Y339" s="369"/>
      <c r="Z339" s="369"/>
      <c r="AA339" s="369"/>
      <c r="AB339" s="369"/>
      <c r="AC339" s="369"/>
      <c r="AD339" s="369"/>
      <c r="AE339" s="369"/>
      <c r="AF339" s="369"/>
      <c r="AG339" s="369"/>
      <c r="AH339" s="369"/>
      <c r="AI339" s="369"/>
      <c r="AJ339" s="369"/>
      <c r="AK339" s="369"/>
      <c r="AL339" s="369"/>
      <c r="AM339" s="369"/>
      <c r="AN339" s="369"/>
      <c r="AO339" s="369"/>
      <c r="AP339" s="369"/>
      <c r="AQ339" s="369"/>
      <c r="AR339" s="369"/>
      <c r="AS339" s="369"/>
      <c r="AT339" s="369"/>
      <c r="AU339" s="369"/>
      <c r="AV339" s="369"/>
      <c r="AW339" s="369"/>
      <c r="AX339" s="369"/>
      <c r="AY339" s="369"/>
      <c r="AZ339" s="369"/>
      <c r="BA339" s="369"/>
      <c r="BB339" s="369"/>
      <c r="BC339" s="369"/>
      <c r="BD339" s="369"/>
      <c r="BE339" s="369"/>
      <c r="BF339" s="369"/>
      <c r="BG339" s="369"/>
      <c r="BH339" s="369"/>
      <c r="BI339" s="369"/>
      <c r="BJ339" s="369"/>
    </row>
    <row r="340" spans="3:62" x14ac:dyDescent="0.25">
      <c r="C340" s="369"/>
      <c r="D340" s="369"/>
      <c r="E340" s="369"/>
      <c r="F340" s="369"/>
      <c r="G340" s="369"/>
      <c r="H340" s="369"/>
      <c r="I340" s="369"/>
      <c r="J340" s="369"/>
      <c r="K340" s="369"/>
      <c r="L340" s="369"/>
      <c r="M340" s="369"/>
      <c r="N340" s="369"/>
      <c r="O340" s="369"/>
      <c r="P340" s="369"/>
      <c r="Q340" s="369"/>
      <c r="R340" s="369"/>
      <c r="S340" s="369"/>
      <c r="T340" s="369"/>
      <c r="U340" s="369"/>
      <c r="V340" s="369"/>
      <c r="W340" s="369"/>
      <c r="X340" s="369"/>
      <c r="Y340" s="369"/>
      <c r="Z340" s="369"/>
      <c r="AA340" s="369"/>
      <c r="AB340" s="369"/>
      <c r="AC340" s="369"/>
      <c r="AD340" s="369"/>
      <c r="AE340" s="369"/>
      <c r="AF340" s="369"/>
      <c r="AG340" s="369"/>
      <c r="AH340" s="369"/>
      <c r="AI340" s="369"/>
      <c r="AJ340" s="369"/>
      <c r="AK340" s="369"/>
      <c r="AL340" s="369"/>
      <c r="AM340" s="369"/>
      <c r="AN340" s="369"/>
      <c r="AO340" s="369"/>
      <c r="AP340" s="369"/>
      <c r="AQ340" s="369"/>
      <c r="AR340" s="369"/>
      <c r="AS340" s="369"/>
      <c r="AT340" s="369"/>
      <c r="AU340" s="369"/>
      <c r="AV340" s="369"/>
      <c r="AW340" s="369"/>
      <c r="AX340" s="369"/>
      <c r="AY340" s="369"/>
      <c r="AZ340" s="369"/>
      <c r="BA340" s="369"/>
      <c r="BB340" s="369"/>
      <c r="BC340" s="369"/>
      <c r="BD340" s="369"/>
      <c r="BE340" s="369"/>
      <c r="BF340" s="369"/>
      <c r="BG340" s="369"/>
      <c r="BH340" s="369"/>
      <c r="BI340" s="369"/>
      <c r="BJ340" s="369"/>
    </row>
    <row r="341" spans="3:62" x14ac:dyDescent="0.25">
      <c r="C341" s="369"/>
      <c r="D341" s="369"/>
      <c r="E341" s="369"/>
      <c r="F341" s="369"/>
      <c r="G341" s="369"/>
      <c r="H341" s="369"/>
      <c r="I341" s="369"/>
      <c r="J341" s="369"/>
      <c r="K341" s="369"/>
      <c r="L341" s="369"/>
      <c r="M341" s="369"/>
      <c r="N341" s="369"/>
      <c r="O341" s="369"/>
      <c r="P341" s="369"/>
      <c r="Q341" s="369"/>
      <c r="R341" s="369"/>
      <c r="S341" s="369"/>
      <c r="T341" s="369"/>
      <c r="U341" s="369"/>
      <c r="V341" s="369"/>
      <c r="W341" s="369"/>
      <c r="X341" s="369"/>
      <c r="Y341" s="369"/>
      <c r="Z341" s="369"/>
      <c r="AA341" s="369"/>
      <c r="AB341" s="369"/>
      <c r="AC341" s="369"/>
      <c r="AD341" s="369"/>
      <c r="AE341" s="369"/>
      <c r="AF341" s="369"/>
      <c r="AG341" s="369"/>
      <c r="AH341" s="369"/>
      <c r="AI341" s="369"/>
      <c r="AJ341" s="369"/>
      <c r="AK341" s="369"/>
      <c r="AL341" s="369"/>
      <c r="AM341" s="369"/>
      <c r="AN341" s="369"/>
      <c r="AO341" s="369"/>
      <c r="AP341" s="369"/>
      <c r="AQ341" s="369"/>
      <c r="AR341" s="369"/>
      <c r="AS341" s="369"/>
      <c r="AT341" s="369"/>
      <c r="AU341" s="369"/>
      <c r="AV341" s="369"/>
      <c r="AW341" s="369"/>
      <c r="AX341" s="369"/>
      <c r="AY341" s="369"/>
      <c r="AZ341" s="369"/>
      <c r="BA341" s="369"/>
      <c r="BB341" s="369"/>
      <c r="BC341" s="369"/>
      <c r="BD341" s="369"/>
      <c r="BE341" s="369"/>
      <c r="BF341" s="369"/>
      <c r="BG341" s="369"/>
      <c r="BH341" s="369"/>
      <c r="BI341" s="369"/>
      <c r="BJ341" s="369"/>
    </row>
    <row r="342" spans="3:62" x14ac:dyDescent="0.25">
      <c r="C342" s="369"/>
      <c r="D342" s="369"/>
      <c r="E342" s="369"/>
      <c r="F342" s="369"/>
      <c r="G342" s="369"/>
      <c r="H342" s="369"/>
      <c r="I342" s="369"/>
      <c r="J342" s="369"/>
      <c r="K342" s="369"/>
      <c r="L342" s="369"/>
      <c r="M342" s="369"/>
      <c r="N342" s="369"/>
      <c r="O342" s="369"/>
      <c r="P342" s="369"/>
      <c r="Q342" s="369"/>
      <c r="R342" s="369"/>
      <c r="S342" s="369"/>
      <c r="T342" s="369"/>
      <c r="U342" s="369"/>
      <c r="V342" s="369"/>
      <c r="W342" s="369"/>
      <c r="X342" s="369"/>
      <c r="Y342" s="369"/>
      <c r="Z342" s="369"/>
      <c r="AA342" s="369"/>
      <c r="AB342" s="369"/>
      <c r="AC342" s="369"/>
      <c r="AD342" s="369"/>
      <c r="AE342" s="369"/>
      <c r="AF342" s="369"/>
      <c r="AG342" s="369"/>
      <c r="AH342" s="369"/>
      <c r="AI342" s="369"/>
      <c r="AJ342" s="369"/>
      <c r="AK342" s="369"/>
      <c r="AL342" s="369"/>
      <c r="AM342" s="369"/>
      <c r="AN342" s="369"/>
      <c r="AO342" s="369"/>
      <c r="AP342" s="369"/>
      <c r="AQ342" s="369"/>
      <c r="AR342" s="369"/>
      <c r="AS342" s="369"/>
      <c r="AT342" s="369"/>
      <c r="AU342" s="369"/>
      <c r="AV342" s="369"/>
      <c r="AW342" s="369"/>
      <c r="AX342" s="369"/>
      <c r="AY342" s="369"/>
      <c r="AZ342" s="369"/>
      <c r="BA342" s="369"/>
      <c r="BB342" s="369"/>
      <c r="BC342" s="369"/>
      <c r="BD342" s="369"/>
      <c r="BE342" s="369"/>
      <c r="BF342" s="369"/>
      <c r="BG342" s="369"/>
      <c r="BH342" s="369"/>
      <c r="BI342" s="369"/>
      <c r="BJ342" s="369"/>
    </row>
    <row r="343" spans="3:62" x14ac:dyDescent="0.25">
      <c r="C343" s="369"/>
      <c r="D343" s="369"/>
      <c r="E343" s="369"/>
      <c r="F343" s="369"/>
      <c r="G343" s="369"/>
      <c r="H343" s="369"/>
      <c r="I343" s="369"/>
      <c r="J343" s="369"/>
      <c r="K343" s="369"/>
      <c r="L343" s="369"/>
      <c r="M343" s="369"/>
      <c r="N343" s="369"/>
      <c r="O343" s="369"/>
      <c r="P343" s="369"/>
      <c r="Q343" s="369"/>
      <c r="R343" s="369"/>
      <c r="S343" s="369"/>
      <c r="T343" s="369"/>
      <c r="U343" s="369"/>
      <c r="V343" s="369"/>
      <c r="W343" s="369"/>
      <c r="X343" s="369"/>
      <c r="Y343" s="369"/>
      <c r="Z343" s="369"/>
      <c r="AA343" s="369"/>
      <c r="AB343" s="369"/>
      <c r="AC343" s="369"/>
      <c r="AD343" s="369"/>
      <c r="AE343" s="369"/>
      <c r="AF343" s="369"/>
      <c r="AG343" s="369"/>
      <c r="AH343" s="369"/>
      <c r="AI343" s="369"/>
      <c r="AJ343" s="369"/>
      <c r="AK343" s="369"/>
      <c r="AL343" s="369"/>
      <c r="AM343" s="369"/>
      <c r="AN343" s="369"/>
      <c r="AO343" s="369"/>
      <c r="AP343" s="369"/>
      <c r="AQ343" s="369"/>
      <c r="AR343" s="369"/>
      <c r="AS343" s="369"/>
      <c r="AT343" s="369"/>
      <c r="AU343" s="369"/>
      <c r="AV343" s="369"/>
      <c r="AW343" s="369"/>
      <c r="AX343" s="369"/>
      <c r="AY343" s="369"/>
      <c r="AZ343" s="369"/>
      <c r="BA343" s="369"/>
      <c r="BB343" s="369"/>
      <c r="BC343" s="369"/>
      <c r="BD343" s="369"/>
      <c r="BE343" s="369"/>
      <c r="BF343" s="369"/>
      <c r="BG343" s="369"/>
      <c r="BH343" s="369"/>
      <c r="BI343" s="369"/>
      <c r="BJ343" s="369"/>
    </row>
    <row r="344" spans="3:62" x14ac:dyDescent="0.25">
      <c r="C344" s="369"/>
      <c r="D344" s="369"/>
      <c r="E344" s="369"/>
      <c r="F344" s="369"/>
      <c r="G344" s="369"/>
      <c r="H344" s="369"/>
      <c r="I344" s="369"/>
      <c r="J344" s="369"/>
      <c r="K344" s="369"/>
      <c r="L344" s="369"/>
      <c r="M344" s="369"/>
      <c r="N344" s="369"/>
      <c r="O344" s="369"/>
      <c r="P344" s="369"/>
      <c r="Q344" s="369"/>
      <c r="R344" s="369"/>
      <c r="S344" s="369"/>
      <c r="T344" s="369"/>
      <c r="U344" s="369"/>
      <c r="V344" s="369"/>
      <c r="W344" s="369"/>
      <c r="X344" s="369"/>
      <c r="Y344" s="369"/>
      <c r="Z344" s="369"/>
      <c r="AA344" s="369"/>
      <c r="AB344" s="369"/>
      <c r="AC344" s="369"/>
      <c r="AD344" s="369"/>
      <c r="AE344" s="369"/>
      <c r="AF344" s="369"/>
      <c r="AG344" s="369"/>
      <c r="AH344" s="369"/>
      <c r="AI344" s="369"/>
      <c r="AJ344" s="369"/>
      <c r="AK344" s="369"/>
      <c r="AL344" s="369"/>
      <c r="AM344" s="369"/>
      <c r="AN344" s="369"/>
      <c r="AO344" s="369"/>
      <c r="AP344" s="369"/>
      <c r="AQ344" s="369"/>
      <c r="AR344" s="369"/>
      <c r="AS344" s="369"/>
      <c r="AT344" s="369"/>
      <c r="AU344" s="369"/>
      <c r="AV344" s="369"/>
      <c r="AW344" s="369"/>
      <c r="AX344" s="369"/>
      <c r="AY344" s="369"/>
      <c r="AZ344" s="369"/>
      <c r="BA344" s="369"/>
      <c r="BB344" s="369"/>
      <c r="BC344" s="369"/>
      <c r="BD344" s="369"/>
      <c r="BE344" s="369"/>
      <c r="BF344" s="369"/>
      <c r="BG344" s="369"/>
      <c r="BH344" s="369"/>
      <c r="BI344" s="369"/>
      <c r="BJ344" s="369"/>
    </row>
    <row r="345" spans="3:62" x14ac:dyDescent="0.25">
      <c r="C345" s="369"/>
      <c r="D345" s="369"/>
      <c r="E345" s="369"/>
      <c r="F345" s="369"/>
      <c r="G345" s="369"/>
      <c r="H345" s="369"/>
      <c r="I345" s="369"/>
      <c r="J345" s="369"/>
      <c r="K345" s="369"/>
      <c r="L345" s="369"/>
      <c r="M345" s="369"/>
      <c r="N345" s="369"/>
      <c r="O345" s="369"/>
      <c r="P345" s="369"/>
      <c r="Q345" s="369"/>
      <c r="R345" s="369"/>
      <c r="S345" s="369"/>
      <c r="T345" s="369"/>
      <c r="U345" s="369"/>
      <c r="V345" s="369"/>
      <c r="W345" s="369"/>
      <c r="X345" s="369"/>
      <c r="Y345" s="369"/>
      <c r="Z345" s="369"/>
      <c r="AA345" s="369"/>
      <c r="AB345" s="369"/>
      <c r="AC345" s="369"/>
      <c r="AD345" s="369"/>
      <c r="AE345" s="369"/>
      <c r="AF345" s="369"/>
      <c r="AG345" s="369"/>
      <c r="AH345" s="369"/>
      <c r="AI345" s="369"/>
      <c r="AJ345" s="369"/>
      <c r="AK345" s="369"/>
      <c r="AL345" s="369"/>
      <c r="AM345" s="369"/>
      <c r="AN345" s="369"/>
      <c r="AO345" s="369"/>
      <c r="AP345" s="369"/>
      <c r="AQ345" s="369"/>
      <c r="AR345" s="369"/>
      <c r="AS345" s="369"/>
      <c r="AT345" s="369"/>
      <c r="AU345" s="369"/>
      <c r="AV345" s="369"/>
      <c r="AW345" s="369"/>
      <c r="AX345" s="369"/>
      <c r="AY345" s="369"/>
      <c r="AZ345" s="369"/>
      <c r="BA345" s="369"/>
      <c r="BB345" s="369"/>
      <c r="BC345" s="369"/>
      <c r="BD345" s="369"/>
      <c r="BE345" s="369"/>
      <c r="BF345" s="369"/>
      <c r="BG345" s="369"/>
      <c r="BH345" s="369"/>
      <c r="BI345" s="369"/>
      <c r="BJ345" s="369"/>
    </row>
    <row r="346" spans="3:62" x14ac:dyDescent="0.25">
      <c r="C346" s="369"/>
      <c r="D346" s="369"/>
      <c r="E346" s="369"/>
      <c r="F346" s="369"/>
      <c r="G346" s="369"/>
      <c r="H346" s="369"/>
      <c r="I346" s="369"/>
      <c r="J346" s="369"/>
      <c r="K346" s="369"/>
      <c r="L346" s="369"/>
      <c r="M346" s="369"/>
      <c r="N346" s="369"/>
      <c r="O346" s="369"/>
      <c r="P346" s="369"/>
      <c r="Q346" s="369"/>
      <c r="R346" s="369"/>
      <c r="S346" s="369"/>
      <c r="T346" s="369"/>
      <c r="U346" s="369"/>
      <c r="V346" s="369"/>
      <c r="W346" s="369"/>
      <c r="X346" s="369"/>
      <c r="Y346" s="369"/>
      <c r="Z346" s="369"/>
      <c r="AA346" s="369"/>
      <c r="AB346" s="369"/>
      <c r="AC346" s="369"/>
      <c r="AD346" s="369"/>
      <c r="AE346" s="369"/>
      <c r="AF346" s="369"/>
      <c r="AG346" s="369"/>
      <c r="AH346" s="369"/>
      <c r="AI346" s="369"/>
      <c r="AJ346" s="369"/>
      <c r="AK346" s="369"/>
      <c r="AL346" s="369"/>
      <c r="AM346" s="369"/>
      <c r="AN346" s="369"/>
      <c r="AO346" s="369"/>
      <c r="AP346" s="369"/>
      <c r="AQ346" s="369"/>
      <c r="AR346" s="369"/>
      <c r="AS346" s="369"/>
      <c r="AT346" s="369"/>
      <c r="AU346" s="369"/>
      <c r="AV346" s="369"/>
      <c r="AW346" s="369"/>
      <c r="AX346" s="369"/>
      <c r="AY346" s="369"/>
      <c r="AZ346" s="369"/>
      <c r="BA346" s="369"/>
      <c r="BB346" s="369"/>
      <c r="BC346" s="369"/>
      <c r="BD346" s="369"/>
      <c r="BE346" s="369"/>
      <c r="BF346" s="369"/>
      <c r="BG346" s="369"/>
      <c r="BH346" s="369"/>
      <c r="BI346" s="369"/>
      <c r="BJ346" s="369"/>
    </row>
    <row r="347" spans="3:62" x14ac:dyDescent="0.25">
      <c r="C347" s="369"/>
      <c r="D347" s="369"/>
      <c r="E347" s="369"/>
      <c r="F347" s="369"/>
      <c r="G347" s="369"/>
      <c r="H347" s="369"/>
      <c r="I347" s="369"/>
      <c r="J347" s="369"/>
      <c r="K347" s="369"/>
      <c r="L347" s="369"/>
      <c r="M347" s="369"/>
      <c r="N347" s="369"/>
      <c r="O347" s="369"/>
      <c r="P347" s="369"/>
      <c r="Q347" s="369"/>
      <c r="R347" s="369"/>
      <c r="S347" s="369"/>
      <c r="T347" s="369"/>
      <c r="U347" s="369"/>
      <c r="V347" s="369"/>
      <c r="W347" s="369"/>
      <c r="X347" s="369"/>
      <c r="Y347" s="369"/>
      <c r="Z347" s="369"/>
      <c r="AA347" s="369"/>
      <c r="AB347" s="369"/>
      <c r="AC347" s="369"/>
      <c r="AD347" s="369"/>
      <c r="AE347" s="369"/>
      <c r="AF347" s="369"/>
      <c r="AG347" s="369"/>
      <c r="AH347" s="369"/>
      <c r="AI347" s="369"/>
      <c r="AJ347" s="369"/>
      <c r="AK347" s="369"/>
      <c r="AL347" s="369"/>
      <c r="AM347" s="369"/>
      <c r="AN347" s="369"/>
      <c r="AO347" s="369"/>
      <c r="AP347" s="369"/>
      <c r="AQ347" s="369"/>
      <c r="AR347" s="369"/>
      <c r="AS347" s="369"/>
      <c r="AT347" s="369"/>
      <c r="AU347" s="369"/>
      <c r="AV347" s="369"/>
      <c r="AW347" s="369"/>
      <c r="AX347" s="369"/>
      <c r="AY347" s="369"/>
      <c r="AZ347" s="369"/>
      <c r="BA347" s="369"/>
      <c r="BB347" s="369"/>
      <c r="BC347" s="369"/>
      <c r="BD347" s="369"/>
      <c r="BE347" s="369"/>
      <c r="BF347" s="369"/>
      <c r="BG347" s="369"/>
      <c r="BH347" s="369"/>
      <c r="BI347" s="369"/>
      <c r="BJ347" s="369"/>
    </row>
    <row r="348" spans="3:62" x14ac:dyDescent="0.25">
      <c r="C348" s="369"/>
      <c r="D348" s="369"/>
      <c r="E348" s="369"/>
      <c r="F348" s="369"/>
      <c r="G348" s="369"/>
      <c r="H348" s="369"/>
      <c r="I348" s="369"/>
      <c r="J348" s="369"/>
      <c r="K348" s="369"/>
      <c r="L348" s="369"/>
      <c r="M348" s="369"/>
      <c r="N348" s="369"/>
      <c r="O348" s="369"/>
      <c r="P348" s="369"/>
      <c r="Q348" s="369"/>
      <c r="R348" s="369"/>
      <c r="S348" s="369"/>
      <c r="T348" s="369"/>
      <c r="U348" s="369"/>
      <c r="V348" s="369"/>
      <c r="W348" s="369"/>
      <c r="X348" s="369"/>
      <c r="Y348" s="369"/>
      <c r="Z348" s="369"/>
      <c r="AA348" s="369"/>
      <c r="AB348" s="369"/>
      <c r="AC348" s="369"/>
      <c r="AD348" s="369"/>
      <c r="AE348" s="369"/>
      <c r="AF348" s="369"/>
      <c r="AG348" s="369"/>
      <c r="AH348" s="369"/>
      <c r="AI348" s="369"/>
      <c r="AJ348" s="369"/>
      <c r="AK348" s="369"/>
      <c r="AL348" s="369"/>
      <c r="AM348" s="369"/>
      <c r="AN348" s="369"/>
      <c r="AO348" s="369"/>
      <c r="AP348" s="369"/>
      <c r="AQ348" s="369"/>
      <c r="AR348" s="369"/>
      <c r="AS348" s="369"/>
      <c r="AT348" s="369"/>
      <c r="AU348" s="369"/>
      <c r="AV348" s="369"/>
      <c r="AW348" s="369"/>
      <c r="AX348" s="369"/>
      <c r="AY348" s="369"/>
      <c r="AZ348" s="369"/>
      <c r="BA348" s="369"/>
      <c r="BB348" s="369"/>
      <c r="BC348" s="369"/>
      <c r="BD348" s="369"/>
      <c r="BE348" s="369"/>
      <c r="BF348" s="369"/>
      <c r="BG348" s="369"/>
      <c r="BH348" s="369"/>
      <c r="BI348" s="369"/>
      <c r="BJ348" s="369"/>
    </row>
    <row r="349" spans="3:62" x14ac:dyDescent="0.25"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369"/>
      <c r="Q349" s="369"/>
      <c r="R349" s="369"/>
      <c r="S349" s="369"/>
      <c r="T349" s="369"/>
      <c r="U349" s="369"/>
      <c r="V349" s="369"/>
      <c r="W349" s="369"/>
      <c r="X349" s="369"/>
      <c r="Y349" s="369"/>
      <c r="Z349" s="369"/>
      <c r="AA349" s="369"/>
      <c r="AB349" s="369"/>
      <c r="AC349" s="369"/>
      <c r="AD349" s="369"/>
      <c r="AE349" s="369"/>
      <c r="AF349" s="369"/>
      <c r="AG349" s="369"/>
      <c r="AH349" s="369"/>
      <c r="AI349" s="369"/>
      <c r="AJ349" s="369"/>
      <c r="AK349" s="369"/>
      <c r="AL349" s="369"/>
      <c r="AM349" s="369"/>
      <c r="AN349" s="369"/>
      <c r="AO349" s="369"/>
      <c r="AP349" s="369"/>
      <c r="AQ349" s="369"/>
      <c r="AR349" s="369"/>
      <c r="AS349" s="369"/>
      <c r="AT349" s="369"/>
      <c r="AU349" s="369"/>
      <c r="AV349" s="369"/>
      <c r="AW349" s="369"/>
      <c r="AX349" s="369"/>
      <c r="AY349" s="369"/>
      <c r="AZ349" s="369"/>
      <c r="BA349" s="369"/>
      <c r="BB349" s="369"/>
      <c r="BC349" s="369"/>
      <c r="BD349" s="369"/>
      <c r="BE349" s="369"/>
      <c r="BF349" s="369"/>
      <c r="BG349" s="369"/>
      <c r="BH349" s="369"/>
      <c r="BI349" s="369"/>
      <c r="BJ349" s="369"/>
    </row>
    <row r="350" spans="3:62" x14ac:dyDescent="0.25"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9"/>
      <c r="N350" s="369"/>
      <c r="O350" s="369"/>
      <c r="P350" s="369"/>
      <c r="Q350" s="369"/>
      <c r="R350" s="369"/>
      <c r="S350" s="369"/>
      <c r="T350" s="369"/>
      <c r="U350" s="369"/>
      <c r="V350" s="369"/>
      <c r="W350" s="369"/>
      <c r="X350" s="369"/>
      <c r="Y350" s="369"/>
      <c r="Z350" s="369"/>
      <c r="AA350" s="369"/>
      <c r="AB350" s="369"/>
      <c r="AC350" s="369"/>
      <c r="AD350" s="369"/>
      <c r="AE350" s="369"/>
      <c r="AF350" s="369"/>
      <c r="AG350" s="369"/>
      <c r="AH350" s="369"/>
      <c r="AI350" s="369"/>
      <c r="AJ350" s="369"/>
      <c r="AK350" s="369"/>
      <c r="AL350" s="369"/>
      <c r="AM350" s="369"/>
      <c r="AN350" s="369"/>
      <c r="AO350" s="369"/>
      <c r="AP350" s="369"/>
      <c r="AQ350" s="369"/>
      <c r="AR350" s="369"/>
      <c r="AS350" s="369"/>
      <c r="AT350" s="369"/>
      <c r="AU350" s="369"/>
      <c r="AV350" s="369"/>
      <c r="AW350" s="369"/>
      <c r="AX350" s="369"/>
      <c r="AY350" s="369"/>
      <c r="AZ350" s="369"/>
      <c r="BA350" s="369"/>
      <c r="BB350" s="369"/>
      <c r="BC350" s="369"/>
      <c r="BD350" s="369"/>
      <c r="BE350" s="369"/>
      <c r="BF350" s="369"/>
      <c r="BG350" s="369"/>
      <c r="BH350" s="369"/>
      <c r="BI350" s="369"/>
      <c r="BJ350" s="369"/>
    </row>
    <row r="351" spans="3:62" x14ac:dyDescent="0.25">
      <c r="C351" s="369"/>
      <c r="D351" s="369"/>
      <c r="E351" s="369"/>
      <c r="F351" s="369"/>
      <c r="G351" s="369"/>
      <c r="H351" s="369"/>
      <c r="I351" s="369"/>
      <c r="J351" s="369"/>
      <c r="K351" s="369"/>
      <c r="L351" s="369"/>
      <c r="M351" s="369"/>
      <c r="N351" s="369"/>
      <c r="O351" s="369"/>
      <c r="P351" s="369"/>
      <c r="Q351" s="369"/>
      <c r="R351" s="369"/>
      <c r="S351" s="369"/>
      <c r="T351" s="369"/>
      <c r="U351" s="369"/>
      <c r="V351" s="369"/>
      <c r="W351" s="369"/>
      <c r="X351" s="369"/>
      <c r="Y351" s="369"/>
      <c r="Z351" s="369"/>
      <c r="AA351" s="369"/>
      <c r="AB351" s="369"/>
      <c r="AC351" s="369"/>
      <c r="AD351" s="369"/>
      <c r="AE351" s="369"/>
      <c r="AF351" s="369"/>
      <c r="AG351" s="369"/>
      <c r="AH351" s="369"/>
      <c r="AI351" s="369"/>
      <c r="AJ351" s="369"/>
      <c r="AK351" s="369"/>
      <c r="AL351" s="369"/>
      <c r="AM351" s="369"/>
      <c r="AN351" s="369"/>
      <c r="AO351" s="369"/>
      <c r="AP351" s="369"/>
      <c r="AQ351" s="369"/>
      <c r="AR351" s="369"/>
      <c r="AS351" s="369"/>
      <c r="AT351" s="369"/>
      <c r="AU351" s="369"/>
      <c r="AV351" s="369"/>
      <c r="AW351" s="369"/>
      <c r="AX351" s="369"/>
      <c r="AY351" s="369"/>
      <c r="AZ351" s="369"/>
      <c r="BA351" s="369"/>
      <c r="BB351" s="369"/>
      <c r="BC351" s="369"/>
      <c r="BD351" s="369"/>
      <c r="BE351" s="369"/>
      <c r="BF351" s="369"/>
      <c r="BG351" s="369"/>
      <c r="BH351" s="369"/>
      <c r="BI351" s="369"/>
      <c r="BJ351" s="369"/>
    </row>
    <row r="352" spans="3:62" x14ac:dyDescent="0.25">
      <c r="C352" s="369"/>
      <c r="D352" s="369"/>
      <c r="E352" s="369"/>
      <c r="F352" s="369"/>
      <c r="G352" s="369"/>
      <c r="H352" s="369"/>
      <c r="I352" s="369"/>
      <c r="J352" s="369"/>
      <c r="K352" s="369"/>
      <c r="L352" s="369"/>
      <c r="M352" s="369"/>
      <c r="N352" s="369"/>
      <c r="O352" s="369"/>
      <c r="P352" s="369"/>
      <c r="Q352" s="369"/>
      <c r="R352" s="369"/>
      <c r="S352" s="369"/>
      <c r="T352" s="369"/>
      <c r="U352" s="369"/>
      <c r="V352" s="369"/>
      <c r="W352" s="369"/>
      <c r="X352" s="369"/>
      <c r="Y352" s="369"/>
      <c r="Z352" s="369"/>
      <c r="AA352" s="369"/>
      <c r="AB352" s="369"/>
      <c r="AC352" s="369"/>
      <c r="AD352" s="369"/>
      <c r="AE352" s="369"/>
      <c r="AF352" s="369"/>
      <c r="AG352" s="369"/>
      <c r="AH352" s="369"/>
      <c r="AI352" s="369"/>
      <c r="AJ352" s="369"/>
      <c r="AK352" s="369"/>
      <c r="AL352" s="369"/>
      <c r="AM352" s="369"/>
      <c r="AN352" s="369"/>
      <c r="AO352" s="369"/>
      <c r="AP352" s="369"/>
      <c r="AQ352" s="369"/>
      <c r="AR352" s="369"/>
      <c r="AS352" s="369"/>
      <c r="AT352" s="369"/>
      <c r="AU352" s="369"/>
      <c r="AV352" s="369"/>
      <c r="AW352" s="369"/>
      <c r="AX352" s="369"/>
      <c r="AY352" s="369"/>
      <c r="AZ352" s="369"/>
      <c r="BA352" s="369"/>
      <c r="BB352" s="369"/>
      <c r="BC352" s="369"/>
      <c r="BD352" s="369"/>
      <c r="BE352" s="369"/>
      <c r="BF352" s="369"/>
      <c r="BG352" s="369"/>
      <c r="BH352" s="369"/>
      <c r="BI352" s="369"/>
      <c r="BJ352" s="369"/>
    </row>
    <row r="353" spans="3:62" x14ac:dyDescent="0.25">
      <c r="C353" s="369"/>
      <c r="D353" s="369"/>
      <c r="E353" s="369"/>
      <c r="F353" s="369"/>
      <c r="G353" s="369"/>
      <c r="H353" s="369"/>
      <c r="I353" s="369"/>
      <c r="J353" s="369"/>
      <c r="K353" s="369"/>
      <c r="L353" s="369"/>
      <c r="M353" s="369"/>
      <c r="N353" s="369"/>
      <c r="O353" s="369"/>
      <c r="P353" s="369"/>
      <c r="Q353" s="369"/>
      <c r="R353" s="369"/>
      <c r="S353" s="369"/>
      <c r="T353" s="369"/>
      <c r="U353" s="369"/>
      <c r="V353" s="369"/>
      <c r="W353" s="369"/>
      <c r="X353" s="369"/>
      <c r="Y353" s="369"/>
      <c r="Z353" s="369"/>
      <c r="AA353" s="369"/>
      <c r="AB353" s="369"/>
      <c r="AC353" s="369"/>
      <c r="AD353" s="369"/>
      <c r="AE353" s="369"/>
      <c r="AF353" s="369"/>
      <c r="AG353" s="369"/>
      <c r="AH353" s="369"/>
      <c r="AI353" s="369"/>
      <c r="AJ353" s="369"/>
      <c r="AK353" s="369"/>
      <c r="AL353" s="369"/>
      <c r="AM353" s="369"/>
      <c r="AN353" s="369"/>
      <c r="AO353" s="369"/>
      <c r="AP353" s="369"/>
      <c r="AQ353" s="369"/>
      <c r="AR353" s="369"/>
      <c r="AS353" s="369"/>
      <c r="AT353" s="369"/>
      <c r="AU353" s="369"/>
      <c r="AV353" s="369"/>
      <c r="AW353" s="369"/>
      <c r="AX353" s="369"/>
      <c r="AY353" s="369"/>
      <c r="AZ353" s="369"/>
      <c r="BA353" s="369"/>
      <c r="BB353" s="369"/>
      <c r="BC353" s="369"/>
      <c r="BD353" s="369"/>
      <c r="BE353" s="369"/>
      <c r="BF353" s="369"/>
      <c r="BG353" s="369"/>
      <c r="BH353" s="369"/>
      <c r="BI353" s="369"/>
      <c r="BJ353" s="369"/>
    </row>
    <row r="354" spans="3:62" x14ac:dyDescent="0.25">
      <c r="C354" s="369"/>
      <c r="D354" s="369"/>
      <c r="E354" s="369"/>
      <c r="F354" s="369"/>
      <c r="G354" s="369"/>
      <c r="H354" s="369"/>
      <c r="I354" s="369"/>
      <c r="J354" s="369"/>
      <c r="K354" s="369"/>
      <c r="L354" s="369"/>
      <c r="M354" s="369"/>
      <c r="N354" s="369"/>
      <c r="O354" s="369"/>
      <c r="P354" s="369"/>
      <c r="Q354" s="369"/>
      <c r="R354" s="369"/>
      <c r="S354" s="369"/>
      <c r="T354" s="369"/>
      <c r="U354" s="369"/>
      <c r="V354" s="369"/>
      <c r="W354" s="369"/>
      <c r="X354" s="369"/>
      <c r="Y354" s="369"/>
      <c r="Z354" s="369"/>
      <c r="AA354" s="369"/>
      <c r="AB354" s="369"/>
      <c r="AC354" s="369"/>
      <c r="AD354" s="369"/>
      <c r="AE354" s="369"/>
      <c r="AF354" s="369"/>
      <c r="AG354" s="369"/>
      <c r="AH354" s="369"/>
      <c r="AI354" s="369"/>
      <c r="AJ354" s="369"/>
      <c r="AK354" s="369"/>
      <c r="AL354" s="369"/>
      <c r="AM354" s="369"/>
      <c r="AN354" s="369"/>
      <c r="AO354" s="369"/>
      <c r="AP354" s="369"/>
      <c r="AQ354" s="369"/>
      <c r="AR354" s="369"/>
      <c r="AS354" s="369"/>
      <c r="AT354" s="369"/>
      <c r="AU354" s="369"/>
      <c r="AV354" s="369"/>
      <c r="AW354" s="369"/>
      <c r="AX354" s="369"/>
      <c r="AY354" s="369"/>
      <c r="AZ354" s="369"/>
      <c r="BA354" s="369"/>
      <c r="BB354" s="369"/>
      <c r="BC354" s="369"/>
      <c r="BD354" s="369"/>
      <c r="BE354" s="369"/>
      <c r="BF354" s="369"/>
      <c r="BG354" s="369"/>
      <c r="BH354" s="369"/>
      <c r="BI354" s="369"/>
      <c r="BJ354" s="369"/>
    </row>
    <row r="355" spans="3:62" x14ac:dyDescent="0.25">
      <c r="C355" s="369"/>
      <c r="D355" s="369"/>
      <c r="E355" s="369"/>
      <c r="F355" s="369"/>
      <c r="G355" s="369"/>
      <c r="H355" s="369"/>
      <c r="I355" s="369"/>
      <c r="J355" s="369"/>
      <c r="K355" s="369"/>
      <c r="L355" s="369"/>
      <c r="M355" s="369"/>
      <c r="N355" s="369"/>
      <c r="O355" s="369"/>
      <c r="P355" s="369"/>
      <c r="Q355" s="369"/>
      <c r="R355" s="369"/>
      <c r="S355" s="369"/>
      <c r="T355" s="369"/>
      <c r="U355" s="369"/>
      <c r="V355" s="369"/>
      <c r="W355" s="369"/>
      <c r="X355" s="369"/>
      <c r="Y355" s="369"/>
      <c r="Z355" s="369"/>
      <c r="AA355" s="369"/>
      <c r="AB355" s="369"/>
      <c r="AC355" s="369"/>
      <c r="AD355" s="369"/>
      <c r="AE355" s="369"/>
      <c r="AF355" s="369"/>
      <c r="AG355" s="369"/>
      <c r="AH355" s="369"/>
      <c r="AI355" s="369"/>
      <c r="AJ355" s="369"/>
      <c r="AK355" s="369"/>
      <c r="AL355" s="369"/>
      <c r="AM355" s="369"/>
      <c r="AN355" s="369"/>
      <c r="AO355" s="369"/>
      <c r="AP355" s="369"/>
      <c r="AQ355" s="369"/>
      <c r="AR355" s="369"/>
      <c r="AS355" s="369"/>
      <c r="AT355" s="369"/>
      <c r="AU355" s="369"/>
      <c r="AV355" s="369"/>
      <c r="AW355" s="369"/>
      <c r="AX355" s="369"/>
      <c r="AY355" s="369"/>
      <c r="AZ355" s="369"/>
      <c r="BA355" s="369"/>
      <c r="BB355" s="369"/>
      <c r="BC355" s="369"/>
      <c r="BD355" s="369"/>
      <c r="BE355" s="369"/>
      <c r="BF355" s="369"/>
      <c r="BG355" s="369"/>
      <c r="BH355" s="369"/>
      <c r="BI355" s="369"/>
      <c r="BJ355" s="369"/>
    </row>
    <row r="356" spans="3:62" x14ac:dyDescent="0.25">
      <c r="C356" s="369"/>
      <c r="D356" s="369"/>
      <c r="E356" s="369"/>
      <c r="F356" s="369"/>
      <c r="G356" s="369"/>
      <c r="H356" s="369"/>
      <c r="I356" s="369"/>
      <c r="J356" s="369"/>
      <c r="K356" s="369"/>
      <c r="L356" s="369"/>
      <c r="M356" s="369"/>
      <c r="N356" s="369"/>
      <c r="O356" s="369"/>
      <c r="P356" s="369"/>
      <c r="Q356" s="369"/>
      <c r="R356" s="369"/>
      <c r="S356" s="369"/>
      <c r="T356" s="369"/>
      <c r="U356" s="369"/>
      <c r="V356" s="369"/>
      <c r="W356" s="369"/>
      <c r="X356" s="369"/>
      <c r="Y356" s="369"/>
      <c r="Z356" s="369"/>
      <c r="AA356" s="369"/>
      <c r="AB356" s="369"/>
      <c r="AC356" s="369"/>
      <c r="AD356" s="369"/>
      <c r="AE356" s="369"/>
      <c r="AF356" s="369"/>
      <c r="AG356" s="369"/>
      <c r="AH356" s="369"/>
      <c r="AI356" s="369"/>
      <c r="AJ356" s="369"/>
      <c r="AK356" s="369"/>
      <c r="AL356" s="369"/>
      <c r="AM356" s="369"/>
      <c r="AN356" s="369"/>
      <c r="AO356" s="369"/>
      <c r="AP356" s="369"/>
      <c r="AQ356" s="369"/>
      <c r="AR356" s="369"/>
      <c r="AS356" s="369"/>
      <c r="AT356" s="369"/>
      <c r="AU356" s="369"/>
      <c r="AV356" s="369"/>
      <c r="AW356" s="369"/>
      <c r="AX356" s="369"/>
      <c r="AY356" s="369"/>
      <c r="AZ356" s="369"/>
      <c r="BA356" s="369"/>
      <c r="BB356" s="369"/>
      <c r="BC356" s="369"/>
      <c r="BD356" s="369"/>
      <c r="BE356" s="369"/>
      <c r="BF356" s="369"/>
      <c r="BG356" s="369"/>
      <c r="BH356" s="369"/>
      <c r="BI356" s="369"/>
      <c r="BJ356" s="369"/>
    </row>
    <row r="357" spans="3:62" x14ac:dyDescent="0.25">
      <c r="C357" s="369"/>
      <c r="D357" s="369"/>
      <c r="E357" s="369"/>
      <c r="F357" s="369"/>
      <c r="G357" s="369"/>
      <c r="H357" s="369"/>
      <c r="I357" s="369"/>
      <c r="J357" s="369"/>
      <c r="K357" s="369"/>
      <c r="L357" s="369"/>
      <c r="M357" s="369"/>
      <c r="N357" s="369"/>
      <c r="O357" s="369"/>
      <c r="P357" s="369"/>
      <c r="Q357" s="369"/>
      <c r="R357" s="369"/>
      <c r="S357" s="369"/>
      <c r="T357" s="369"/>
      <c r="U357" s="369"/>
      <c r="V357" s="369"/>
      <c r="W357" s="369"/>
      <c r="X357" s="369"/>
      <c r="Y357" s="369"/>
      <c r="Z357" s="369"/>
      <c r="AA357" s="369"/>
      <c r="AB357" s="369"/>
      <c r="AC357" s="369"/>
      <c r="AD357" s="369"/>
      <c r="AE357" s="369"/>
      <c r="AF357" s="369"/>
      <c r="AG357" s="369"/>
      <c r="AH357" s="369"/>
      <c r="AI357" s="369"/>
      <c r="AJ357" s="369"/>
      <c r="AK357" s="369"/>
      <c r="AL357" s="369"/>
      <c r="AM357" s="369"/>
      <c r="AN357" s="369"/>
      <c r="AO357" s="369"/>
      <c r="AP357" s="369"/>
      <c r="AQ357" s="369"/>
      <c r="AR357" s="369"/>
      <c r="AS357" s="369"/>
      <c r="AT357" s="369"/>
      <c r="AU357" s="369"/>
      <c r="AV357" s="369"/>
      <c r="AW357" s="369"/>
      <c r="AX357" s="369"/>
      <c r="AY357" s="369"/>
      <c r="AZ357" s="369"/>
      <c r="BA357" s="369"/>
      <c r="BB357" s="369"/>
      <c r="BC357" s="369"/>
      <c r="BD357" s="369"/>
      <c r="BE357" s="369"/>
      <c r="BF357" s="369"/>
      <c r="BG357" s="369"/>
      <c r="BH357" s="369"/>
      <c r="BI357" s="369"/>
      <c r="BJ357" s="369"/>
    </row>
    <row r="358" spans="3:62" x14ac:dyDescent="0.25"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369"/>
      <c r="P358" s="369"/>
      <c r="Q358" s="369"/>
      <c r="R358" s="369"/>
      <c r="S358" s="369"/>
      <c r="T358" s="369"/>
      <c r="U358" s="369"/>
      <c r="V358" s="369"/>
      <c r="W358" s="369"/>
      <c r="X358" s="369"/>
      <c r="Y358" s="369"/>
      <c r="Z358" s="369"/>
      <c r="AA358" s="369"/>
      <c r="AB358" s="369"/>
      <c r="AC358" s="369"/>
      <c r="AD358" s="369"/>
      <c r="AE358" s="369"/>
      <c r="AF358" s="369"/>
      <c r="AG358" s="369"/>
      <c r="AH358" s="369"/>
      <c r="AI358" s="369"/>
      <c r="AJ358" s="369"/>
      <c r="AK358" s="369"/>
      <c r="AL358" s="369"/>
      <c r="AM358" s="369"/>
      <c r="AN358" s="369"/>
      <c r="AO358" s="369"/>
      <c r="AP358" s="369"/>
      <c r="AQ358" s="369"/>
      <c r="AR358" s="369"/>
      <c r="AS358" s="369"/>
      <c r="AT358" s="369"/>
      <c r="AU358" s="369"/>
      <c r="AV358" s="369"/>
      <c r="AW358" s="369"/>
      <c r="AX358" s="369"/>
      <c r="AY358" s="369"/>
      <c r="AZ358" s="369"/>
      <c r="BA358" s="369"/>
      <c r="BB358" s="369"/>
      <c r="BC358" s="369"/>
      <c r="BD358" s="369"/>
      <c r="BE358" s="369"/>
      <c r="BF358" s="369"/>
      <c r="BG358" s="369"/>
      <c r="BH358" s="369"/>
      <c r="BI358" s="369"/>
      <c r="BJ358" s="369"/>
    </row>
    <row r="359" spans="3:62" x14ac:dyDescent="0.25"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9"/>
      <c r="N359" s="369"/>
      <c r="O359" s="369"/>
      <c r="P359" s="369"/>
      <c r="Q359" s="369"/>
      <c r="R359" s="369"/>
      <c r="S359" s="369"/>
      <c r="T359" s="369"/>
      <c r="U359" s="369"/>
      <c r="V359" s="369"/>
      <c r="W359" s="369"/>
      <c r="X359" s="369"/>
      <c r="Y359" s="369"/>
      <c r="Z359" s="369"/>
      <c r="AA359" s="369"/>
      <c r="AB359" s="369"/>
      <c r="AC359" s="369"/>
      <c r="AD359" s="369"/>
      <c r="AE359" s="369"/>
      <c r="AF359" s="369"/>
      <c r="AG359" s="369"/>
      <c r="AH359" s="369"/>
      <c r="AI359" s="369"/>
      <c r="AJ359" s="369"/>
      <c r="AK359" s="369"/>
      <c r="AL359" s="369"/>
      <c r="AM359" s="369"/>
      <c r="AN359" s="369"/>
      <c r="AO359" s="369"/>
      <c r="AP359" s="369"/>
      <c r="AQ359" s="369"/>
      <c r="AR359" s="369"/>
      <c r="AS359" s="369"/>
      <c r="AT359" s="369"/>
      <c r="AU359" s="369"/>
      <c r="AV359" s="369"/>
      <c r="AW359" s="369"/>
      <c r="AX359" s="369"/>
      <c r="AY359" s="369"/>
      <c r="AZ359" s="369"/>
      <c r="BA359" s="369"/>
      <c r="BB359" s="369"/>
      <c r="BC359" s="369"/>
      <c r="BD359" s="369"/>
      <c r="BE359" s="369"/>
      <c r="BF359" s="369"/>
      <c r="BG359" s="369"/>
      <c r="BH359" s="369"/>
      <c r="BI359" s="369"/>
      <c r="BJ359" s="369"/>
    </row>
    <row r="360" spans="3:62" x14ac:dyDescent="0.25">
      <c r="C360" s="369"/>
      <c r="D360" s="369"/>
      <c r="E360" s="369"/>
      <c r="F360" s="369"/>
      <c r="G360" s="369"/>
      <c r="H360" s="369"/>
      <c r="I360" s="369"/>
      <c r="J360" s="369"/>
      <c r="K360" s="369"/>
      <c r="L360" s="369"/>
      <c r="M360" s="369"/>
      <c r="N360" s="369"/>
      <c r="O360" s="369"/>
      <c r="P360" s="369"/>
      <c r="Q360" s="369"/>
      <c r="R360" s="369"/>
      <c r="S360" s="369"/>
      <c r="T360" s="369"/>
      <c r="U360" s="369"/>
      <c r="V360" s="369"/>
      <c r="W360" s="369"/>
      <c r="X360" s="369"/>
      <c r="Y360" s="369"/>
      <c r="Z360" s="369"/>
      <c r="AA360" s="369"/>
      <c r="AB360" s="369"/>
      <c r="AC360" s="369"/>
      <c r="AD360" s="369"/>
      <c r="AE360" s="369"/>
      <c r="AF360" s="369"/>
      <c r="AG360" s="369"/>
      <c r="AH360" s="369"/>
      <c r="AI360" s="369"/>
      <c r="AJ360" s="369"/>
      <c r="AK360" s="369"/>
      <c r="AL360" s="369"/>
      <c r="AM360" s="369"/>
      <c r="AN360" s="369"/>
      <c r="AO360" s="369"/>
      <c r="AP360" s="369"/>
      <c r="AQ360" s="369"/>
      <c r="AR360" s="369"/>
      <c r="AS360" s="369"/>
      <c r="AT360" s="369"/>
      <c r="AU360" s="369"/>
      <c r="AV360" s="369"/>
      <c r="AW360" s="369"/>
      <c r="AX360" s="369"/>
      <c r="AY360" s="369"/>
      <c r="AZ360" s="369"/>
      <c r="BA360" s="369"/>
      <c r="BB360" s="369"/>
      <c r="BC360" s="369"/>
      <c r="BD360" s="369"/>
      <c r="BE360" s="369"/>
      <c r="BF360" s="369"/>
      <c r="BG360" s="369"/>
      <c r="BH360" s="369"/>
      <c r="BI360" s="369"/>
      <c r="BJ360" s="369"/>
    </row>
    <row r="361" spans="3:62" x14ac:dyDescent="0.25">
      <c r="C361" s="369"/>
      <c r="D361" s="369"/>
      <c r="E361" s="369"/>
      <c r="F361" s="369"/>
      <c r="G361" s="369"/>
      <c r="H361" s="369"/>
      <c r="I361" s="369"/>
      <c r="J361" s="369"/>
      <c r="K361" s="369"/>
      <c r="L361" s="369"/>
      <c r="M361" s="369"/>
      <c r="N361" s="369"/>
      <c r="O361" s="369"/>
      <c r="P361" s="369"/>
      <c r="Q361" s="369"/>
      <c r="R361" s="369"/>
      <c r="S361" s="369"/>
      <c r="T361" s="369"/>
      <c r="U361" s="369"/>
      <c r="V361" s="369"/>
      <c r="W361" s="369"/>
      <c r="X361" s="369"/>
      <c r="Y361" s="369"/>
      <c r="Z361" s="369"/>
      <c r="AA361" s="369"/>
      <c r="AB361" s="369"/>
      <c r="AC361" s="369"/>
      <c r="AD361" s="369"/>
      <c r="AE361" s="369"/>
      <c r="AF361" s="369"/>
      <c r="AG361" s="369"/>
      <c r="AH361" s="369"/>
      <c r="AI361" s="369"/>
      <c r="AJ361" s="369"/>
      <c r="AK361" s="369"/>
      <c r="AL361" s="369"/>
      <c r="AM361" s="369"/>
      <c r="AN361" s="369"/>
      <c r="AO361" s="369"/>
      <c r="AP361" s="369"/>
      <c r="AQ361" s="369"/>
      <c r="AR361" s="369"/>
      <c r="AS361" s="369"/>
      <c r="AT361" s="369"/>
      <c r="AU361" s="369"/>
      <c r="AV361" s="369"/>
      <c r="AW361" s="369"/>
      <c r="AX361" s="369"/>
      <c r="AY361" s="369"/>
      <c r="AZ361" s="369"/>
      <c r="BA361" s="369"/>
      <c r="BB361" s="369"/>
      <c r="BC361" s="369"/>
      <c r="BD361" s="369"/>
      <c r="BE361" s="369"/>
      <c r="BF361" s="369"/>
      <c r="BG361" s="369"/>
      <c r="BH361" s="369"/>
      <c r="BI361" s="369"/>
      <c r="BJ361" s="369"/>
    </row>
    <row r="362" spans="3:62" x14ac:dyDescent="0.25">
      <c r="C362" s="369"/>
      <c r="D362" s="369"/>
      <c r="E362" s="369"/>
      <c r="F362" s="369"/>
      <c r="G362" s="369"/>
      <c r="H362" s="369"/>
      <c r="I362" s="369"/>
      <c r="J362" s="369"/>
      <c r="K362" s="369"/>
      <c r="L362" s="369"/>
      <c r="M362" s="369"/>
      <c r="N362" s="369"/>
      <c r="O362" s="369"/>
      <c r="P362" s="369"/>
      <c r="Q362" s="369"/>
      <c r="R362" s="369"/>
      <c r="S362" s="369"/>
      <c r="T362" s="369"/>
      <c r="U362" s="369"/>
      <c r="V362" s="369"/>
      <c r="W362" s="369"/>
      <c r="X362" s="369"/>
      <c r="Y362" s="369"/>
      <c r="Z362" s="369"/>
      <c r="AA362" s="369"/>
      <c r="AB362" s="369"/>
      <c r="AC362" s="369"/>
      <c r="AD362" s="369"/>
      <c r="AE362" s="369"/>
      <c r="AF362" s="369"/>
      <c r="AG362" s="369"/>
      <c r="AH362" s="369"/>
      <c r="AI362" s="369"/>
      <c r="AJ362" s="369"/>
      <c r="AK362" s="369"/>
      <c r="AL362" s="369"/>
      <c r="AM362" s="369"/>
      <c r="AN362" s="369"/>
      <c r="AO362" s="369"/>
      <c r="AP362" s="369"/>
      <c r="AQ362" s="369"/>
      <c r="AR362" s="369"/>
      <c r="AS362" s="369"/>
      <c r="AT362" s="369"/>
      <c r="AU362" s="369"/>
      <c r="AV362" s="369"/>
      <c r="AW362" s="369"/>
      <c r="AX362" s="369"/>
      <c r="AY362" s="369"/>
      <c r="AZ362" s="369"/>
      <c r="BA362" s="369"/>
      <c r="BB362" s="369"/>
      <c r="BC362" s="369"/>
      <c r="BD362" s="369"/>
      <c r="BE362" s="369"/>
      <c r="BF362" s="369"/>
      <c r="BG362" s="369"/>
      <c r="BH362" s="369"/>
      <c r="BI362" s="369"/>
      <c r="BJ362" s="369"/>
    </row>
    <row r="363" spans="3:62" x14ac:dyDescent="0.25">
      <c r="C363" s="369"/>
      <c r="D363" s="369"/>
      <c r="E363" s="369"/>
      <c r="F363" s="369"/>
      <c r="G363" s="369"/>
      <c r="H363" s="369"/>
      <c r="I363" s="369"/>
      <c r="J363" s="369"/>
      <c r="K363" s="369"/>
      <c r="L363" s="369"/>
      <c r="M363" s="369"/>
      <c r="N363" s="369"/>
      <c r="O363" s="369"/>
      <c r="P363" s="369"/>
      <c r="Q363" s="369"/>
      <c r="R363" s="369"/>
      <c r="S363" s="369"/>
      <c r="T363" s="369"/>
      <c r="U363" s="369"/>
      <c r="V363" s="369"/>
      <c r="W363" s="369"/>
      <c r="X363" s="369"/>
      <c r="Y363" s="369"/>
      <c r="Z363" s="369"/>
      <c r="AA363" s="369"/>
      <c r="AB363" s="369"/>
      <c r="AC363" s="369"/>
      <c r="AD363" s="369"/>
      <c r="AE363" s="369"/>
      <c r="AF363" s="369"/>
      <c r="AG363" s="369"/>
      <c r="AH363" s="369"/>
      <c r="AI363" s="369"/>
      <c r="AJ363" s="369"/>
      <c r="AK363" s="369"/>
      <c r="AL363" s="369"/>
      <c r="AM363" s="369"/>
      <c r="AN363" s="369"/>
      <c r="AO363" s="369"/>
      <c r="AP363" s="369"/>
      <c r="AQ363" s="369"/>
      <c r="AR363" s="369"/>
      <c r="AS363" s="369"/>
      <c r="AT363" s="369"/>
      <c r="AU363" s="369"/>
      <c r="AV363" s="369"/>
      <c r="AW363" s="369"/>
      <c r="AX363" s="369"/>
      <c r="AY363" s="369"/>
      <c r="AZ363" s="369"/>
      <c r="BA363" s="369"/>
      <c r="BB363" s="369"/>
      <c r="BC363" s="369"/>
      <c r="BD363" s="369"/>
      <c r="BE363" s="369"/>
      <c r="BF363" s="369"/>
      <c r="BG363" s="369"/>
      <c r="BH363" s="369"/>
      <c r="BI363" s="369"/>
      <c r="BJ363" s="369"/>
    </row>
    <row r="364" spans="3:62" x14ac:dyDescent="0.25">
      <c r="C364" s="369"/>
      <c r="D364" s="369"/>
      <c r="E364" s="369"/>
      <c r="F364" s="369"/>
      <c r="G364" s="369"/>
      <c r="H364" s="369"/>
      <c r="I364" s="369"/>
      <c r="J364" s="369"/>
      <c r="K364" s="369"/>
      <c r="L364" s="369"/>
      <c r="M364" s="369"/>
      <c r="N364" s="369"/>
      <c r="O364" s="369"/>
      <c r="P364" s="369"/>
      <c r="Q364" s="369"/>
      <c r="R364" s="369"/>
      <c r="S364" s="369"/>
      <c r="T364" s="369"/>
      <c r="U364" s="369"/>
      <c r="V364" s="369"/>
      <c r="W364" s="369"/>
      <c r="X364" s="369"/>
      <c r="Y364" s="369"/>
      <c r="Z364" s="369"/>
      <c r="AA364" s="369"/>
      <c r="AB364" s="369"/>
      <c r="AC364" s="369"/>
      <c r="AD364" s="369"/>
      <c r="AE364" s="369"/>
      <c r="AF364" s="369"/>
      <c r="AG364" s="369"/>
      <c r="AH364" s="369"/>
      <c r="AI364" s="369"/>
      <c r="AJ364" s="369"/>
      <c r="AK364" s="369"/>
      <c r="AL364" s="369"/>
      <c r="AM364" s="369"/>
      <c r="AN364" s="369"/>
      <c r="AO364" s="369"/>
      <c r="AP364" s="369"/>
      <c r="AQ364" s="369"/>
      <c r="AR364" s="369"/>
      <c r="AS364" s="369"/>
      <c r="AT364" s="369"/>
      <c r="AU364" s="369"/>
      <c r="AV364" s="369"/>
      <c r="AW364" s="369"/>
      <c r="AX364" s="369"/>
      <c r="AY364" s="369"/>
      <c r="AZ364" s="369"/>
      <c r="BA364" s="369"/>
      <c r="BB364" s="369"/>
      <c r="BC364" s="369"/>
      <c r="BD364" s="369"/>
      <c r="BE364" s="369"/>
      <c r="BF364" s="369"/>
      <c r="BG364" s="369"/>
      <c r="BH364" s="369"/>
      <c r="BI364" s="369"/>
      <c r="BJ364" s="369"/>
    </row>
    <row r="365" spans="3:62" x14ac:dyDescent="0.25">
      <c r="C365" s="369"/>
      <c r="D365" s="369"/>
      <c r="E365" s="369"/>
      <c r="F365" s="369"/>
      <c r="G365" s="369"/>
      <c r="H365" s="369"/>
      <c r="I365" s="369"/>
      <c r="J365" s="369"/>
      <c r="K365" s="369"/>
      <c r="L365" s="369"/>
      <c r="M365" s="369"/>
      <c r="N365" s="369"/>
      <c r="O365" s="369"/>
      <c r="P365" s="369"/>
      <c r="Q365" s="369"/>
      <c r="R365" s="369"/>
      <c r="S365" s="369"/>
      <c r="T365" s="369"/>
      <c r="U365" s="369"/>
      <c r="V365" s="369"/>
      <c r="W365" s="369"/>
      <c r="X365" s="369"/>
      <c r="Y365" s="369"/>
      <c r="Z365" s="369"/>
      <c r="AA365" s="369"/>
      <c r="AB365" s="369"/>
      <c r="AC365" s="369"/>
      <c r="AD365" s="369"/>
      <c r="AE365" s="369"/>
      <c r="AF365" s="369"/>
      <c r="AG365" s="369"/>
      <c r="AH365" s="369"/>
      <c r="AI365" s="369"/>
      <c r="AJ365" s="369"/>
      <c r="AK365" s="369"/>
      <c r="AL365" s="369"/>
      <c r="AM365" s="369"/>
      <c r="AN365" s="369"/>
      <c r="AO365" s="369"/>
      <c r="AP365" s="369"/>
      <c r="AQ365" s="369"/>
      <c r="AR365" s="369"/>
      <c r="AS365" s="369"/>
      <c r="AT365" s="369"/>
      <c r="AU365" s="369"/>
      <c r="AV365" s="369"/>
      <c r="AW365" s="369"/>
      <c r="AX365" s="369"/>
      <c r="AY365" s="369"/>
      <c r="AZ365" s="369"/>
      <c r="BA365" s="369"/>
      <c r="BB365" s="369"/>
      <c r="BC365" s="369"/>
      <c r="BD365" s="369"/>
      <c r="BE365" s="369"/>
      <c r="BF365" s="369"/>
      <c r="BG365" s="369"/>
      <c r="BH365" s="369"/>
      <c r="BI365" s="369"/>
      <c r="BJ365" s="369"/>
    </row>
    <row r="366" spans="3:62" x14ac:dyDescent="0.25">
      <c r="C366" s="369"/>
      <c r="D366" s="369"/>
      <c r="E366" s="369"/>
      <c r="F366" s="369"/>
      <c r="G366" s="369"/>
      <c r="H366" s="369"/>
      <c r="I366" s="369"/>
      <c r="J366" s="369"/>
      <c r="K366" s="369"/>
      <c r="L366" s="369"/>
      <c r="M366" s="369"/>
      <c r="N366" s="369"/>
      <c r="O366" s="369"/>
      <c r="P366" s="369"/>
      <c r="Q366" s="369"/>
      <c r="R366" s="369"/>
      <c r="S366" s="369"/>
      <c r="T366" s="369"/>
      <c r="U366" s="369"/>
      <c r="V366" s="369"/>
      <c r="W366" s="369"/>
      <c r="X366" s="369"/>
      <c r="Y366" s="369"/>
      <c r="Z366" s="369"/>
      <c r="AA366" s="369"/>
      <c r="AB366" s="369"/>
      <c r="AC366" s="369"/>
      <c r="AD366" s="369"/>
      <c r="AE366" s="369"/>
      <c r="AF366" s="369"/>
      <c r="AG366" s="369"/>
      <c r="AH366" s="369"/>
      <c r="AI366" s="369"/>
      <c r="AJ366" s="369"/>
      <c r="AK366" s="369"/>
      <c r="AL366" s="369"/>
      <c r="AM366" s="369"/>
      <c r="AN366" s="369"/>
      <c r="AO366" s="369"/>
      <c r="AP366" s="369"/>
      <c r="AQ366" s="369"/>
      <c r="AR366" s="369"/>
      <c r="AS366" s="369"/>
      <c r="AT366" s="369"/>
      <c r="AU366" s="369"/>
      <c r="AV366" s="369"/>
      <c r="AW366" s="369"/>
      <c r="AX366" s="369"/>
      <c r="AY366" s="369"/>
      <c r="AZ366" s="369"/>
      <c r="BA366" s="369"/>
      <c r="BB366" s="369"/>
      <c r="BC366" s="369"/>
      <c r="BD366" s="369"/>
      <c r="BE366" s="369"/>
      <c r="BF366" s="369"/>
      <c r="BG366" s="369"/>
      <c r="BH366" s="369"/>
      <c r="BI366" s="369"/>
      <c r="BJ366" s="369"/>
    </row>
    <row r="367" spans="3:62" x14ac:dyDescent="0.25"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69"/>
      <c r="AI367" s="369"/>
      <c r="AJ367" s="369"/>
      <c r="AK367" s="369"/>
      <c r="AL367" s="369"/>
      <c r="AM367" s="369"/>
      <c r="AN367" s="369"/>
      <c r="AO367" s="369"/>
      <c r="AP367" s="369"/>
      <c r="AQ367" s="369"/>
      <c r="AR367" s="369"/>
      <c r="AS367" s="369"/>
      <c r="AT367" s="369"/>
      <c r="AU367" s="369"/>
      <c r="AV367" s="369"/>
      <c r="AW367" s="369"/>
      <c r="AX367" s="369"/>
      <c r="AY367" s="369"/>
      <c r="AZ367" s="369"/>
      <c r="BA367" s="369"/>
      <c r="BB367" s="369"/>
      <c r="BC367" s="369"/>
      <c r="BD367" s="369"/>
      <c r="BE367" s="369"/>
      <c r="BF367" s="369"/>
      <c r="BG367" s="369"/>
      <c r="BH367" s="369"/>
      <c r="BI367" s="369"/>
      <c r="BJ367" s="369"/>
    </row>
    <row r="368" spans="3:62" x14ac:dyDescent="0.25"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9"/>
      <c r="N368" s="369"/>
      <c r="O368" s="369"/>
      <c r="P368" s="369"/>
      <c r="Q368" s="369"/>
      <c r="R368" s="369"/>
      <c r="S368" s="369"/>
      <c r="T368" s="369"/>
      <c r="U368" s="369"/>
      <c r="V368" s="369"/>
      <c r="W368" s="369"/>
      <c r="X368" s="369"/>
      <c r="Y368" s="369"/>
      <c r="Z368" s="369"/>
      <c r="AA368" s="369"/>
      <c r="AB368" s="369"/>
      <c r="AC368" s="369"/>
      <c r="AD368" s="369"/>
      <c r="AE368" s="369"/>
      <c r="AF368" s="369"/>
      <c r="AG368" s="369"/>
      <c r="AH368" s="369"/>
      <c r="AI368" s="369"/>
      <c r="AJ368" s="369"/>
      <c r="AK368" s="369"/>
      <c r="AL368" s="369"/>
      <c r="AM368" s="369"/>
      <c r="AN368" s="369"/>
      <c r="AO368" s="369"/>
      <c r="AP368" s="369"/>
      <c r="AQ368" s="369"/>
      <c r="AR368" s="369"/>
      <c r="AS368" s="369"/>
      <c r="AT368" s="369"/>
      <c r="AU368" s="369"/>
      <c r="AV368" s="369"/>
      <c r="AW368" s="369"/>
      <c r="AX368" s="369"/>
      <c r="AY368" s="369"/>
      <c r="AZ368" s="369"/>
      <c r="BA368" s="369"/>
      <c r="BB368" s="369"/>
      <c r="BC368" s="369"/>
      <c r="BD368" s="369"/>
      <c r="BE368" s="369"/>
      <c r="BF368" s="369"/>
      <c r="BG368" s="369"/>
      <c r="BH368" s="369"/>
      <c r="BI368" s="369"/>
      <c r="BJ368" s="369"/>
    </row>
    <row r="369" spans="3:62" x14ac:dyDescent="0.25">
      <c r="C369" s="369"/>
      <c r="D369" s="369"/>
      <c r="E369" s="369"/>
      <c r="F369" s="369"/>
      <c r="G369" s="369"/>
      <c r="H369" s="369"/>
      <c r="I369" s="369"/>
      <c r="J369" s="369"/>
      <c r="K369" s="369"/>
      <c r="L369" s="369"/>
      <c r="M369" s="369"/>
      <c r="N369" s="369"/>
      <c r="O369" s="369"/>
      <c r="P369" s="369"/>
      <c r="Q369" s="369"/>
      <c r="R369" s="369"/>
      <c r="S369" s="369"/>
      <c r="T369" s="369"/>
      <c r="U369" s="369"/>
      <c r="V369" s="369"/>
      <c r="W369" s="369"/>
      <c r="X369" s="369"/>
      <c r="Y369" s="369"/>
      <c r="Z369" s="369"/>
      <c r="AA369" s="369"/>
      <c r="AB369" s="369"/>
      <c r="AC369" s="369"/>
      <c r="AD369" s="369"/>
      <c r="AE369" s="369"/>
      <c r="AF369" s="369"/>
      <c r="AG369" s="369"/>
      <c r="AH369" s="369"/>
      <c r="AI369" s="369"/>
      <c r="AJ369" s="369"/>
      <c r="AK369" s="369"/>
      <c r="AL369" s="369"/>
      <c r="AM369" s="369"/>
      <c r="AN369" s="369"/>
      <c r="AO369" s="369"/>
      <c r="AP369" s="369"/>
      <c r="AQ369" s="369"/>
      <c r="AR369" s="369"/>
      <c r="AS369" s="369"/>
      <c r="AT369" s="369"/>
      <c r="AU369" s="369"/>
      <c r="AV369" s="369"/>
      <c r="AW369" s="369"/>
      <c r="AX369" s="369"/>
      <c r="AY369" s="369"/>
      <c r="AZ369" s="369"/>
      <c r="BA369" s="369"/>
      <c r="BB369" s="369"/>
      <c r="BC369" s="369"/>
      <c r="BD369" s="369"/>
      <c r="BE369" s="369"/>
      <c r="BF369" s="369"/>
      <c r="BG369" s="369"/>
      <c r="BH369" s="369"/>
      <c r="BI369" s="369"/>
      <c r="BJ369" s="369"/>
    </row>
    <row r="370" spans="3:62" x14ac:dyDescent="0.25">
      <c r="C370" s="369"/>
      <c r="D370" s="369"/>
      <c r="E370" s="369"/>
      <c r="F370" s="369"/>
      <c r="G370" s="369"/>
      <c r="H370" s="369"/>
      <c r="I370" s="369"/>
      <c r="J370" s="369"/>
      <c r="K370" s="369"/>
      <c r="L370" s="369"/>
      <c r="M370" s="369"/>
      <c r="N370" s="369"/>
      <c r="O370" s="369"/>
      <c r="P370" s="369"/>
      <c r="Q370" s="369"/>
      <c r="R370" s="369"/>
      <c r="S370" s="369"/>
      <c r="T370" s="369"/>
      <c r="U370" s="369"/>
      <c r="V370" s="369"/>
      <c r="W370" s="369"/>
      <c r="X370" s="369"/>
      <c r="Y370" s="369"/>
      <c r="Z370" s="369"/>
      <c r="AA370" s="369"/>
      <c r="AB370" s="369"/>
      <c r="AC370" s="369"/>
      <c r="AD370" s="369"/>
      <c r="AE370" s="369"/>
      <c r="AF370" s="369"/>
      <c r="AG370" s="369"/>
      <c r="AH370" s="369"/>
      <c r="AI370" s="369"/>
      <c r="AJ370" s="369"/>
      <c r="AK370" s="369"/>
      <c r="AL370" s="369"/>
      <c r="AM370" s="369"/>
      <c r="AN370" s="369"/>
      <c r="AO370" s="369"/>
      <c r="AP370" s="369"/>
      <c r="AQ370" s="369"/>
      <c r="AR370" s="369"/>
      <c r="AS370" s="369"/>
      <c r="AT370" s="369"/>
      <c r="AU370" s="369"/>
      <c r="AV370" s="369"/>
      <c r="AW370" s="369"/>
      <c r="AX370" s="369"/>
      <c r="AY370" s="369"/>
      <c r="AZ370" s="369"/>
      <c r="BA370" s="369"/>
      <c r="BB370" s="369"/>
      <c r="BC370" s="369"/>
      <c r="BD370" s="369"/>
      <c r="BE370" s="369"/>
      <c r="BF370" s="369"/>
      <c r="BG370" s="369"/>
      <c r="BH370" s="369"/>
      <c r="BI370" s="369"/>
      <c r="BJ370" s="369"/>
    </row>
    <row r="371" spans="3:62" x14ac:dyDescent="0.25">
      <c r="C371" s="369"/>
      <c r="D371" s="369"/>
      <c r="E371" s="369"/>
      <c r="F371" s="369"/>
      <c r="G371" s="369"/>
      <c r="H371" s="369"/>
      <c r="I371" s="369"/>
      <c r="J371" s="369"/>
      <c r="K371" s="369"/>
      <c r="L371" s="369"/>
      <c r="M371" s="369"/>
      <c r="N371" s="369"/>
      <c r="O371" s="369"/>
      <c r="P371" s="369"/>
      <c r="Q371" s="369"/>
      <c r="R371" s="369"/>
      <c r="S371" s="369"/>
      <c r="T371" s="369"/>
      <c r="U371" s="369"/>
      <c r="V371" s="369"/>
      <c r="W371" s="369"/>
      <c r="X371" s="369"/>
      <c r="Y371" s="369"/>
      <c r="Z371" s="369"/>
      <c r="AA371" s="369"/>
      <c r="AB371" s="369"/>
      <c r="AC371" s="369"/>
      <c r="AD371" s="369"/>
      <c r="AE371" s="369"/>
      <c r="AF371" s="369"/>
      <c r="AG371" s="369"/>
      <c r="AH371" s="369"/>
      <c r="AI371" s="369"/>
      <c r="AJ371" s="369"/>
      <c r="AK371" s="369"/>
      <c r="AL371" s="369"/>
      <c r="AM371" s="369"/>
      <c r="AN371" s="369"/>
      <c r="AO371" s="369"/>
      <c r="AP371" s="369"/>
      <c r="AQ371" s="369"/>
      <c r="AR371" s="369"/>
      <c r="AS371" s="369"/>
      <c r="AT371" s="369"/>
      <c r="AU371" s="369"/>
      <c r="AV371" s="369"/>
      <c r="AW371" s="369"/>
      <c r="AX371" s="369"/>
      <c r="AY371" s="369"/>
      <c r="AZ371" s="369"/>
      <c r="BA371" s="369"/>
      <c r="BB371" s="369"/>
      <c r="BC371" s="369"/>
      <c r="BD371" s="369"/>
      <c r="BE371" s="369"/>
      <c r="BF371" s="369"/>
      <c r="BG371" s="369"/>
      <c r="BH371" s="369"/>
      <c r="BI371" s="369"/>
      <c r="BJ371" s="369"/>
    </row>
    <row r="372" spans="3:62" x14ac:dyDescent="0.25">
      <c r="C372" s="369"/>
      <c r="D372" s="369"/>
      <c r="E372" s="369"/>
      <c r="F372" s="369"/>
      <c r="G372" s="369"/>
      <c r="H372" s="369"/>
      <c r="I372" s="369"/>
      <c r="J372" s="369"/>
      <c r="K372" s="369"/>
      <c r="L372" s="369"/>
      <c r="M372" s="369"/>
      <c r="N372" s="369"/>
      <c r="O372" s="369"/>
      <c r="P372" s="369"/>
      <c r="Q372" s="369"/>
      <c r="R372" s="369"/>
      <c r="S372" s="369"/>
      <c r="T372" s="369"/>
      <c r="U372" s="369"/>
      <c r="V372" s="369"/>
      <c r="W372" s="369"/>
      <c r="X372" s="369"/>
      <c r="Y372" s="369"/>
      <c r="Z372" s="369"/>
      <c r="AA372" s="369"/>
      <c r="AB372" s="369"/>
      <c r="AC372" s="369"/>
      <c r="AD372" s="369"/>
      <c r="AE372" s="369"/>
      <c r="AF372" s="369"/>
      <c r="AG372" s="369"/>
      <c r="AH372" s="369"/>
      <c r="AI372" s="369"/>
      <c r="AJ372" s="369"/>
      <c r="AK372" s="369"/>
      <c r="AL372" s="369"/>
      <c r="AM372" s="369"/>
      <c r="AN372" s="369"/>
      <c r="AO372" s="369"/>
      <c r="AP372" s="369"/>
      <c r="AQ372" s="369"/>
      <c r="AR372" s="369"/>
      <c r="AS372" s="369"/>
      <c r="AT372" s="369"/>
      <c r="AU372" s="369"/>
      <c r="AV372" s="369"/>
      <c r="AW372" s="369"/>
      <c r="AX372" s="369"/>
      <c r="AY372" s="369"/>
      <c r="AZ372" s="369"/>
      <c r="BA372" s="369"/>
      <c r="BB372" s="369"/>
      <c r="BC372" s="369"/>
      <c r="BD372" s="369"/>
      <c r="BE372" s="369"/>
      <c r="BF372" s="369"/>
      <c r="BG372" s="369"/>
      <c r="BH372" s="369"/>
      <c r="BI372" s="369"/>
      <c r="BJ372" s="369"/>
    </row>
    <row r="373" spans="3:62" x14ac:dyDescent="0.25">
      <c r="C373" s="369"/>
      <c r="D373" s="369"/>
      <c r="E373" s="369"/>
      <c r="F373" s="369"/>
      <c r="G373" s="369"/>
      <c r="H373" s="369"/>
      <c r="I373" s="369"/>
      <c r="J373" s="369"/>
      <c r="K373" s="369"/>
      <c r="L373" s="369"/>
      <c r="M373" s="369"/>
      <c r="N373" s="369"/>
      <c r="O373" s="369"/>
      <c r="P373" s="369"/>
      <c r="Q373" s="369"/>
      <c r="R373" s="369"/>
      <c r="S373" s="369"/>
      <c r="T373" s="369"/>
      <c r="U373" s="369"/>
      <c r="V373" s="369"/>
      <c r="W373" s="369"/>
      <c r="X373" s="369"/>
      <c r="Y373" s="369"/>
      <c r="Z373" s="369"/>
      <c r="AA373" s="369"/>
      <c r="AB373" s="369"/>
      <c r="AC373" s="369"/>
      <c r="AD373" s="369"/>
      <c r="AE373" s="369"/>
      <c r="AF373" s="369"/>
      <c r="AG373" s="369"/>
      <c r="AH373" s="369"/>
      <c r="AI373" s="369"/>
      <c r="AJ373" s="369"/>
      <c r="AK373" s="369"/>
      <c r="AL373" s="369"/>
      <c r="AM373" s="369"/>
      <c r="AN373" s="369"/>
      <c r="AO373" s="369"/>
      <c r="AP373" s="369"/>
      <c r="AQ373" s="369"/>
      <c r="AR373" s="369"/>
      <c r="AS373" s="369"/>
      <c r="AT373" s="369"/>
      <c r="AU373" s="369"/>
      <c r="AV373" s="369"/>
      <c r="AW373" s="369"/>
      <c r="AX373" s="369"/>
      <c r="AY373" s="369"/>
      <c r="AZ373" s="369"/>
      <c r="BA373" s="369"/>
      <c r="BB373" s="369"/>
      <c r="BC373" s="369"/>
      <c r="BD373" s="369"/>
      <c r="BE373" s="369"/>
      <c r="BF373" s="369"/>
      <c r="BG373" s="369"/>
      <c r="BH373" s="369"/>
      <c r="BI373" s="369"/>
      <c r="BJ373" s="369"/>
    </row>
    <row r="374" spans="3:62" x14ac:dyDescent="0.25">
      <c r="C374" s="369"/>
      <c r="D374" s="369"/>
      <c r="E374" s="369"/>
      <c r="F374" s="369"/>
      <c r="G374" s="369"/>
      <c r="H374" s="369"/>
      <c r="I374" s="369"/>
      <c r="J374" s="369"/>
      <c r="K374" s="369"/>
      <c r="L374" s="369"/>
      <c r="M374" s="369"/>
      <c r="N374" s="369"/>
      <c r="O374" s="369"/>
      <c r="P374" s="369"/>
      <c r="Q374" s="369"/>
      <c r="R374" s="369"/>
      <c r="S374" s="369"/>
      <c r="T374" s="369"/>
      <c r="U374" s="369"/>
      <c r="V374" s="369"/>
      <c r="W374" s="369"/>
      <c r="X374" s="369"/>
      <c r="Y374" s="369"/>
      <c r="Z374" s="369"/>
      <c r="AA374" s="369"/>
      <c r="AB374" s="369"/>
      <c r="AC374" s="369"/>
      <c r="AD374" s="369"/>
      <c r="AE374" s="369"/>
      <c r="AF374" s="369"/>
      <c r="AG374" s="369"/>
      <c r="AH374" s="369"/>
      <c r="AI374" s="369"/>
      <c r="AJ374" s="369"/>
      <c r="AK374" s="369"/>
      <c r="AL374" s="369"/>
      <c r="AM374" s="369"/>
      <c r="AN374" s="369"/>
      <c r="AO374" s="369"/>
      <c r="AP374" s="369"/>
      <c r="AQ374" s="369"/>
      <c r="AR374" s="369"/>
      <c r="AS374" s="369"/>
      <c r="AT374" s="369"/>
      <c r="AU374" s="369"/>
      <c r="AV374" s="369"/>
      <c r="AW374" s="369"/>
      <c r="AX374" s="369"/>
      <c r="AY374" s="369"/>
      <c r="AZ374" s="369"/>
      <c r="BA374" s="369"/>
      <c r="BB374" s="369"/>
      <c r="BC374" s="369"/>
      <c r="BD374" s="369"/>
      <c r="BE374" s="369"/>
      <c r="BF374" s="369"/>
      <c r="BG374" s="369"/>
      <c r="BH374" s="369"/>
      <c r="BI374" s="369"/>
      <c r="BJ374" s="369"/>
    </row>
    <row r="375" spans="3:62" x14ac:dyDescent="0.25">
      <c r="C375" s="369"/>
      <c r="D375" s="369"/>
      <c r="E375" s="369"/>
      <c r="F375" s="369"/>
      <c r="G375" s="369"/>
      <c r="H375" s="369"/>
      <c r="I375" s="369"/>
      <c r="J375" s="369"/>
      <c r="K375" s="369"/>
      <c r="L375" s="369"/>
      <c r="M375" s="369"/>
      <c r="N375" s="369"/>
      <c r="O375" s="369"/>
      <c r="P375" s="369"/>
      <c r="Q375" s="369"/>
      <c r="R375" s="369"/>
      <c r="S375" s="369"/>
      <c r="T375" s="369"/>
      <c r="U375" s="369"/>
      <c r="V375" s="369"/>
      <c r="W375" s="369"/>
      <c r="X375" s="369"/>
      <c r="Y375" s="369"/>
      <c r="Z375" s="369"/>
      <c r="AA375" s="369"/>
      <c r="AB375" s="369"/>
      <c r="AC375" s="369"/>
      <c r="AD375" s="369"/>
      <c r="AE375" s="369"/>
      <c r="AF375" s="369"/>
      <c r="AG375" s="369"/>
      <c r="AH375" s="369"/>
      <c r="AI375" s="369"/>
      <c r="AJ375" s="369"/>
      <c r="AK375" s="369"/>
      <c r="AL375" s="369"/>
      <c r="AM375" s="369"/>
      <c r="AN375" s="369"/>
      <c r="AO375" s="369"/>
      <c r="AP375" s="369"/>
      <c r="AQ375" s="369"/>
      <c r="AR375" s="369"/>
      <c r="AS375" s="369"/>
      <c r="AT375" s="369"/>
      <c r="AU375" s="369"/>
      <c r="AV375" s="369"/>
      <c r="AW375" s="369"/>
      <c r="AX375" s="369"/>
      <c r="AY375" s="369"/>
      <c r="AZ375" s="369"/>
      <c r="BA375" s="369"/>
      <c r="BB375" s="369"/>
      <c r="BC375" s="369"/>
      <c r="BD375" s="369"/>
      <c r="BE375" s="369"/>
      <c r="BF375" s="369"/>
      <c r="BG375" s="369"/>
      <c r="BH375" s="369"/>
      <c r="BI375" s="369"/>
      <c r="BJ375" s="369"/>
    </row>
    <row r="376" spans="3:62" x14ac:dyDescent="0.25">
      <c r="C376" s="369"/>
      <c r="D376" s="369"/>
      <c r="E376" s="369"/>
      <c r="F376" s="369"/>
      <c r="G376" s="369"/>
      <c r="H376" s="369"/>
      <c r="I376" s="369"/>
      <c r="J376" s="369"/>
      <c r="K376" s="369"/>
      <c r="L376" s="369"/>
      <c r="M376" s="369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369"/>
      <c r="AA376" s="369"/>
      <c r="AB376" s="369"/>
      <c r="AC376" s="369"/>
      <c r="AD376" s="369"/>
      <c r="AE376" s="369"/>
      <c r="AF376" s="369"/>
      <c r="AG376" s="369"/>
      <c r="AH376" s="369"/>
      <c r="AI376" s="369"/>
      <c r="AJ376" s="369"/>
      <c r="AK376" s="369"/>
      <c r="AL376" s="369"/>
      <c r="AM376" s="369"/>
      <c r="AN376" s="369"/>
      <c r="AO376" s="369"/>
      <c r="AP376" s="369"/>
      <c r="AQ376" s="369"/>
      <c r="AR376" s="369"/>
      <c r="AS376" s="369"/>
      <c r="AT376" s="369"/>
      <c r="AU376" s="369"/>
      <c r="AV376" s="369"/>
      <c r="AW376" s="369"/>
      <c r="AX376" s="369"/>
      <c r="AY376" s="369"/>
      <c r="AZ376" s="369"/>
      <c r="BA376" s="369"/>
      <c r="BB376" s="369"/>
      <c r="BC376" s="369"/>
      <c r="BD376" s="369"/>
      <c r="BE376" s="369"/>
      <c r="BF376" s="369"/>
      <c r="BG376" s="369"/>
      <c r="BH376" s="369"/>
      <c r="BI376" s="369"/>
      <c r="BJ376" s="369"/>
    </row>
    <row r="377" spans="3:62" x14ac:dyDescent="0.25">
      <c r="C377" s="369"/>
      <c r="D377" s="369"/>
      <c r="E377" s="369"/>
      <c r="F377" s="369"/>
      <c r="G377" s="369"/>
      <c r="H377" s="369"/>
      <c r="I377" s="369"/>
      <c r="J377" s="369"/>
      <c r="K377" s="369"/>
      <c r="L377" s="369"/>
      <c r="M377" s="369"/>
      <c r="N377" s="369"/>
      <c r="O377" s="369"/>
      <c r="P377" s="369"/>
      <c r="Q377" s="369"/>
      <c r="R377" s="369"/>
      <c r="S377" s="369"/>
      <c r="T377" s="369"/>
      <c r="U377" s="369"/>
      <c r="V377" s="369"/>
      <c r="W377" s="369"/>
      <c r="X377" s="369"/>
      <c r="Y377" s="369"/>
      <c r="Z377" s="369"/>
      <c r="AA377" s="369"/>
      <c r="AB377" s="369"/>
      <c r="AC377" s="369"/>
      <c r="AD377" s="369"/>
      <c r="AE377" s="369"/>
      <c r="AF377" s="369"/>
      <c r="AG377" s="369"/>
      <c r="AH377" s="369"/>
      <c r="AI377" s="369"/>
      <c r="AJ377" s="369"/>
      <c r="AK377" s="369"/>
      <c r="AL377" s="369"/>
      <c r="AM377" s="369"/>
      <c r="AN377" s="369"/>
      <c r="AO377" s="369"/>
      <c r="AP377" s="369"/>
      <c r="AQ377" s="369"/>
      <c r="AR377" s="369"/>
      <c r="AS377" s="369"/>
      <c r="AT377" s="369"/>
      <c r="AU377" s="369"/>
      <c r="AV377" s="369"/>
      <c r="AW377" s="369"/>
      <c r="AX377" s="369"/>
      <c r="AY377" s="369"/>
      <c r="AZ377" s="369"/>
      <c r="BA377" s="369"/>
      <c r="BB377" s="369"/>
      <c r="BC377" s="369"/>
      <c r="BD377" s="369"/>
      <c r="BE377" s="369"/>
      <c r="BF377" s="369"/>
      <c r="BG377" s="369"/>
      <c r="BH377" s="369"/>
      <c r="BI377" s="369"/>
      <c r="BJ377" s="369"/>
    </row>
    <row r="378" spans="3:62" x14ac:dyDescent="0.25">
      <c r="C378" s="369"/>
      <c r="D378" s="369"/>
      <c r="E378" s="369"/>
      <c r="F378" s="369"/>
      <c r="G378" s="369"/>
      <c r="H378" s="369"/>
      <c r="I378" s="369"/>
      <c r="J378" s="369"/>
      <c r="K378" s="369"/>
      <c r="L378" s="369"/>
      <c r="M378" s="369"/>
      <c r="N378" s="369"/>
      <c r="O378" s="369"/>
      <c r="P378" s="369"/>
      <c r="Q378" s="369"/>
      <c r="R378" s="369"/>
      <c r="S378" s="369"/>
      <c r="T378" s="369"/>
      <c r="U378" s="369"/>
      <c r="V378" s="369"/>
      <c r="W378" s="369"/>
      <c r="X378" s="369"/>
      <c r="Y378" s="369"/>
      <c r="Z378" s="369"/>
      <c r="AA378" s="369"/>
      <c r="AB378" s="369"/>
      <c r="AC378" s="369"/>
      <c r="AD378" s="369"/>
      <c r="AE378" s="369"/>
      <c r="AF378" s="369"/>
      <c r="AG378" s="369"/>
      <c r="AH378" s="369"/>
      <c r="AI378" s="369"/>
      <c r="AJ378" s="369"/>
      <c r="AK378" s="369"/>
      <c r="AL378" s="369"/>
      <c r="AM378" s="369"/>
      <c r="AN378" s="369"/>
      <c r="AO378" s="369"/>
      <c r="AP378" s="369"/>
      <c r="AQ378" s="369"/>
      <c r="AR378" s="369"/>
      <c r="AS378" s="369"/>
      <c r="AT378" s="369"/>
      <c r="AU378" s="369"/>
      <c r="AV378" s="369"/>
      <c r="AW378" s="369"/>
      <c r="AX378" s="369"/>
      <c r="AY378" s="369"/>
      <c r="AZ378" s="369"/>
      <c r="BA378" s="369"/>
      <c r="BB378" s="369"/>
      <c r="BC378" s="369"/>
      <c r="BD378" s="369"/>
      <c r="BE378" s="369"/>
      <c r="BF378" s="369"/>
      <c r="BG378" s="369"/>
      <c r="BH378" s="369"/>
      <c r="BI378" s="369"/>
      <c r="BJ378" s="369"/>
    </row>
    <row r="379" spans="3:62" x14ac:dyDescent="0.25">
      <c r="C379" s="369"/>
      <c r="D379" s="369"/>
      <c r="E379" s="369"/>
      <c r="F379" s="369"/>
      <c r="G379" s="369"/>
      <c r="H379" s="369"/>
      <c r="I379" s="369"/>
      <c r="J379" s="369"/>
      <c r="K379" s="369"/>
      <c r="L379" s="369"/>
      <c r="M379" s="369"/>
      <c r="N379" s="369"/>
      <c r="O379" s="369"/>
      <c r="P379" s="369"/>
      <c r="Q379" s="369"/>
      <c r="R379" s="369"/>
      <c r="S379" s="369"/>
      <c r="T379" s="369"/>
      <c r="U379" s="369"/>
      <c r="V379" s="369"/>
      <c r="W379" s="369"/>
      <c r="X379" s="369"/>
      <c r="Y379" s="369"/>
      <c r="Z379" s="369"/>
      <c r="AA379" s="369"/>
      <c r="AB379" s="369"/>
      <c r="AC379" s="369"/>
      <c r="AD379" s="369"/>
      <c r="AE379" s="369"/>
      <c r="AF379" s="369"/>
      <c r="AG379" s="369"/>
      <c r="AH379" s="369"/>
      <c r="AI379" s="369"/>
      <c r="AJ379" s="369"/>
      <c r="AK379" s="369"/>
      <c r="AL379" s="369"/>
      <c r="AM379" s="369"/>
      <c r="AN379" s="369"/>
      <c r="AO379" s="369"/>
      <c r="AP379" s="369"/>
      <c r="AQ379" s="369"/>
      <c r="AR379" s="369"/>
      <c r="AS379" s="369"/>
      <c r="AT379" s="369"/>
      <c r="AU379" s="369"/>
      <c r="AV379" s="369"/>
      <c r="AW379" s="369"/>
      <c r="AX379" s="369"/>
      <c r="AY379" s="369"/>
      <c r="AZ379" s="369"/>
      <c r="BA379" s="369"/>
      <c r="BB379" s="369"/>
      <c r="BC379" s="369"/>
      <c r="BD379" s="369"/>
      <c r="BE379" s="369"/>
      <c r="BF379" s="369"/>
      <c r="BG379" s="369"/>
      <c r="BH379" s="369"/>
      <c r="BI379" s="369"/>
      <c r="BJ379" s="369"/>
    </row>
    <row r="380" spans="3:62" x14ac:dyDescent="0.25">
      <c r="C380" s="369"/>
      <c r="D380" s="369"/>
      <c r="E380" s="369"/>
      <c r="F380" s="369"/>
      <c r="G380" s="369"/>
      <c r="H380" s="369"/>
      <c r="I380" s="369"/>
      <c r="J380" s="369"/>
      <c r="K380" s="369"/>
      <c r="L380" s="369"/>
      <c r="M380" s="369"/>
      <c r="N380" s="369"/>
      <c r="O380" s="369"/>
      <c r="P380" s="369"/>
      <c r="Q380" s="369"/>
      <c r="R380" s="369"/>
      <c r="S380" s="369"/>
      <c r="T380" s="369"/>
      <c r="U380" s="369"/>
      <c r="V380" s="369"/>
      <c r="W380" s="369"/>
      <c r="X380" s="369"/>
      <c r="Y380" s="369"/>
      <c r="Z380" s="369"/>
      <c r="AA380" s="369"/>
      <c r="AB380" s="369"/>
      <c r="AC380" s="369"/>
      <c r="AD380" s="369"/>
      <c r="AE380" s="369"/>
      <c r="AF380" s="369"/>
      <c r="AG380" s="369"/>
      <c r="AH380" s="369"/>
      <c r="AI380" s="369"/>
      <c r="AJ380" s="369"/>
      <c r="AK380" s="369"/>
      <c r="AL380" s="369"/>
      <c r="AM380" s="369"/>
      <c r="AN380" s="369"/>
      <c r="AO380" s="369"/>
      <c r="AP380" s="369"/>
      <c r="AQ380" s="369"/>
      <c r="AR380" s="369"/>
      <c r="AS380" s="369"/>
      <c r="AT380" s="369"/>
      <c r="AU380" s="369"/>
      <c r="AV380" s="369"/>
      <c r="AW380" s="369"/>
      <c r="AX380" s="369"/>
      <c r="AY380" s="369"/>
      <c r="AZ380" s="369"/>
      <c r="BA380" s="369"/>
      <c r="BB380" s="369"/>
      <c r="BC380" s="369"/>
      <c r="BD380" s="369"/>
      <c r="BE380" s="369"/>
      <c r="BF380" s="369"/>
      <c r="BG380" s="369"/>
      <c r="BH380" s="369"/>
      <c r="BI380" s="369"/>
      <c r="BJ380" s="369"/>
    </row>
    <row r="381" spans="3:62" x14ac:dyDescent="0.25">
      <c r="C381" s="369"/>
      <c r="D381" s="369"/>
      <c r="E381" s="369"/>
      <c r="F381" s="369"/>
      <c r="G381" s="369"/>
      <c r="H381" s="369"/>
      <c r="I381" s="369"/>
      <c r="J381" s="369"/>
      <c r="K381" s="369"/>
      <c r="L381" s="369"/>
      <c r="M381" s="369"/>
      <c r="N381" s="369"/>
      <c r="O381" s="369"/>
      <c r="P381" s="369"/>
      <c r="Q381" s="369"/>
      <c r="R381" s="369"/>
      <c r="S381" s="369"/>
      <c r="T381" s="369"/>
      <c r="U381" s="369"/>
      <c r="V381" s="369"/>
      <c r="W381" s="369"/>
      <c r="X381" s="369"/>
      <c r="Y381" s="369"/>
      <c r="Z381" s="369"/>
      <c r="AA381" s="369"/>
      <c r="AB381" s="369"/>
      <c r="AC381" s="369"/>
      <c r="AD381" s="369"/>
      <c r="AE381" s="369"/>
      <c r="AF381" s="369"/>
      <c r="AG381" s="369"/>
      <c r="AH381" s="369"/>
      <c r="AI381" s="369"/>
      <c r="AJ381" s="369"/>
      <c r="AK381" s="369"/>
      <c r="AL381" s="369"/>
      <c r="AM381" s="369"/>
      <c r="AN381" s="369"/>
      <c r="AO381" s="369"/>
      <c r="AP381" s="369"/>
      <c r="AQ381" s="369"/>
      <c r="AR381" s="369"/>
      <c r="AS381" s="369"/>
      <c r="AT381" s="369"/>
      <c r="AU381" s="369"/>
      <c r="AV381" s="369"/>
      <c r="AW381" s="369"/>
      <c r="AX381" s="369"/>
      <c r="AY381" s="369"/>
      <c r="AZ381" s="369"/>
      <c r="BA381" s="369"/>
      <c r="BB381" s="369"/>
      <c r="BC381" s="369"/>
      <c r="BD381" s="369"/>
      <c r="BE381" s="369"/>
      <c r="BF381" s="369"/>
      <c r="BG381" s="369"/>
      <c r="BH381" s="369"/>
      <c r="BI381" s="369"/>
      <c r="BJ381" s="369"/>
    </row>
    <row r="382" spans="3:62" x14ac:dyDescent="0.25">
      <c r="C382" s="369"/>
      <c r="D382" s="369"/>
      <c r="E382" s="369"/>
      <c r="F382" s="369"/>
      <c r="G382" s="369"/>
      <c r="H382" s="369"/>
      <c r="I382" s="369"/>
      <c r="J382" s="369"/>
      <c r="K382" s="369"/>
      <c r="L382" s="369"/>
      <c r="M382" s="369"/>
      <c r="N382" s="369"/>
      <c r="O382" s="369"/>
      <c r="P382" s="369"/>
      <c r="Q382" s="369"/>
      <c r="R382" s="369"/>
      <c r="S382" s="369"/>
      <c r="T382" s="369"/>
      <c r="U382" s="369"/>
      <c r="V382" s="369"/>
      <c r="W382" s="369"/>
      <c r="X382" s="369"/>
      <c r="Y382" s="369"/>
      <c r="Z382" s="369"/>
      <c r="AA382" s="369"/>
      <c r="AB382" s="369"/>
      <c r="AC382" s="369"/>
      <c r="AD382" s="369"/>
      <c r="AE382" s="369"/>
      <c r="AF382" s="369"/>
      <c r="AG382" s="369"/>
      <c r="AH382" s="369"/>
      <c r="AI382" s="369"/>
      <c r="AJ382" s="369"/>
      <c r="AK382" s="369"/>
      <c r="AL382" s="369"/>
      <c r="AM382" s="369"/>
      <c r="AN382" s="369"/>
      <c r="AO382" s="369"/>
      <c r="AP382" s="369"/>
      <c r="AQ382" s="369"/>
      <c r="AR382" s="369"/>
      <c r="AS382" s="369"/>
      <c r="AT382" s="369"/>
      <c r="AU382" s="369"/>
      <c r="AV382" s="369"/>
      <c r="AW382" s="369"/>
      <c r="AX382" s="369"/>
      <c r="AY382" s="369"/>
      <c r="AZ382" s="369"/>
      <c r="BA382" s="369"/>
      <c r="BB382" s="369"/>
      <c r="BC382" s="369"/>
      <c r="BD382" s="369"/>
      <c r="BE382" s="369"/>
      <c r="BF382" s="369"/>
      <c r="BG382" s="369"/>
      <c r="BH382" s="369"/>
      <c r="BI382" s="369"/>
      <c r="BJ382" s="369"/>
    </row>
    <row r="383" spans="3:62" x14ac:dyDescent="0.25">
      <c r="C383" s="369"/>
      <c r="D383" s="369"/>
      <c r="E383" s="369"/>
      <c r="F383" s="369"/>
      <c r="G383" s="369"/>
      <c r="H383" s="369"/>
      <c r="I383" s="369"/>
      <c r="J383" s="369"/>
      <c r="K383" s="369"/>
      <c r="L383" s="369"/>
      <c r="M383" s="369"/>
      <c r="N383" s="369"/>
      <c r="O383" s="369"/>
      <c r="P383" s="369"/>
      <c r="Q383" s="369"/>
      <c r="R383" s="369"/>
      <c r="S383" s="369"/>
      <c r="T383" s="369"/>
      <c r="U383" s="369"/>
      <c r="V383" s="369"/>
      <c r="W383" s="369"/>
      <c r="X383" s="369"/>
      <c r="Y383" s="369"/>
      <c r="Z383" s="369"/>
      <c r="AA383" s="369"/>
      <c r="AB383" s="369"/>
      <c r="AC383" s="369"/>
      <c r="AD383" s="369"/>
      <c r="AE383" s="369"/>
      <c r="AF383" s="369"/>
      <c r="AG383" s="369"/>
      <c r="AH383" s="369"/>
      <c r="AI383" s="369"/>
      <c r="AJ383" s="369"/>
      <c r="AK383" s="369"/>
      <c r="AL383" s="369"/>
      <c r="AM383" s="369"/>
      <c r="AN383" s="369"/>
      <c r="AO383" s="369"/>
      <c r="AP383" s="369"/>
      <c r="AQ383" s="369"/>
      <c r="AR383" s="369"/>
      <c r="AS383" s="369"/>
      <c r="AT383" s="369"/>
      <c r="AU383" s="369"/>
      <c r="AV383" s="369"/>
      <c r="AW383" s="369"/>
      <c r="AX383" s="369"/>
      <c r="AY383" s="369"/>
      <c r="AZ383" s="369"/>
      <c r="BA383" s="369"/>
      <c r="BB383" s="369"/>
      <c r="BC383" s="369"/>
      <c r="BD383" s="369"/>
      <c r="BE383" s="369"/>
      <c r="BF383" s="369"/>
      <c r="BG383" s="369"/>
      <c r="BH383" s="369"/>
      <c r="BI383" s="369"/>
      <c r="BJ383" s="369"/>
    </row>
    <row r="384" spans="3:62" x14ac:dyDescent="0.25">
      <c r="C384" s="369"/>
      <c r="D384" s="369"/>
      <c r="E384" s="369"/>
      <c r="F384" s="369"/>
      <c r="G384" s="369"/>
      <c r="H384" s="369"/>
      <c r="I384" s="369"/>
      <c r="J384" s="369"/>
      <c r="K384" s="369"/>
      <c r="L384" s="369"/>
      <c r="M384" s="369"/>
      <c r="N384" s="369"/>
      <c r="O384" s="369"/>
      <c r="P384" s="369"/>
      <c r="Q384" s="369"/>
      <c r="R384" s="369"/>
      <c r="S384" s="369"/>
      <c r="T384" s="369"/>
      <c r="U384" s="369"/>
      <c r="V384" s="369"/>
      <c r="W384" s="369"/>
      <c r="X384" s="369"/>
      <c r="Y384" s="369"/>
      <c r="Z384" s="369"/>
      <c r="AA384" s="369"/>
      <c r="AB384" s="369"/>
      <c r="AC384" s="369"/>
      <c r="AD384" s="369"/>
      <c r="AE384" s="369"/>
      <c r="AF384" s="369"/>
      <c r="AG384" s="369"/>
      <c r="AH384" s="369"/>
      <c r="AI384" s="369"/>
      <c r="AJ384" s="369"/>
      <c r="AK384" s="369"/>
      <c r="AL384" s="369"/>
      <c r="AM384" s="369"/>
      <c r="AN384" s="369"/>
      <c r="AO384" s="369"/>
      <c r="AP384" s="369"/>
      <c r="AQ384" s="369"/>
      <c r="AR384" s="369"/>
      <c r="AS384" s="369"/>
      <c r="AT384" s="369"/>
      <c r="AU384" s="369"/>
      <c r="AV384" s="369"/>
      <c r="AW384" s="369"/>
      <c r="AX384" s="369"/>
      <c r="AY384" s="369"/>
      <c r="AZ384" s="369"/>
      <c r="BA384" s="369"/>
      <c r="BB384" s="369"/>
      <c r="BC384" s="369"/>
      <c r="BD384" s="369"/>
      <c r="BE384" s="369"/>
      <c r="BF384" s="369"/>
      <c r="BG384" s="369"/>
      <c r="BH384" s="369"/>
      <c r="BI384" s="369"/>
      <c r="BJ384" s="369"/>
    </row>
    <row r="385" spans="3:62" x14ac:dyDescent="0.25">
      <c r="C385" s="369"/>
      <c r="D385" s="369"/>
      <c r="E385" s="369"/>
      <c r="F385" s="369"/>
      <c r="G385" s="369"/>
      <c r="H385" s="369"/>
      <c r="I385" s="369"/>
      <c r="J385" s="369"/>
      <c r="K385" s="369"/>
      <c r="L385" s="369"/>
      <c r="M385" s="369"/>
      <c r="N385" s="369"/>
      <c r="O385" s="369"/>
      <c r="P385" s="369"/>
      <c r="Q385" s="369"/>
      <c r="R385" s="369"/>
      <c r="S385" s="369"/>
      <c r="T385" s="369"/>
      <c r="U385" s="369"/>
      <c r="V385" s="369"/>
      <c r="W385" s="369"/>
      <c r="X385" s="369"/>
      <c r="Y385" s="369"/>
      <c r="Z385" s="369"/>
      <c r="AA385" s="369"/>
      <c r="AB385" s="369"/>
      <c r="AC385" s="369"/>
      <c r="AD385" s="369"/>
      <c r="AE385" s="369"/>
      <c r="AF385" s="369"/>
      <c r="AG385" s="369"/>
      <c r="AH385" s="369"/>
      <c r="AI385" s="369"/>
      <c r="AJ385" s="369"/>
      <c r="AK385" s="369"/>
      <c r="AL385" s="369"/>
      <c r="AM385" s="369"/>
      <c r="AN385" s="369"/>
      <c r="AO385" s="369"/>
      <c r="AP385" s="369"/>
      <c r="AQ385" s="369"/>
      <c r="AR385" s="369"/>
      <c r="AS385" s="369"/>
      <c r="AT385" s="369"/>
      <c r="AU385" s="369"/>
      <c r="AV385" s="369"/>
      <c r="AW385" s="369"/>
      <c r="AX385" s="369"/>
      <c r="AY385" s="369"/>
      <c r="AZ385" s="369"/>
      <c r="BA385" s="369"/>
      <c r="BB385" s="369"/>
      <c r="BC385" s="369"/>
      <c r="BD385" s="369"/>
      <c r="BE385" s="369"/>
      <c r="BF385" s="369"/>
      <c r="BG385" s="369"/>
      <c r="BH385" s="369"/>
      <c r="BI385" s="369"/>
      <c r="BJ385" s="369"/>
    </row>
    <row r="386" spans="3:62" x14ac:dyDescent="0.25">
      <c r="C386" s="369"/>
      <c r="D386" s="369"/>
      <c r="E386" s="369"/>
      <c r="F386" s="369"/>
      <c r="G386" s="369"/>
      <c r="H386" s="369"/>
      <c r="I386" s="369"/>
      <c r="J386" s="369"/>
      <c r="K386" s="369"/>
      <c r="L386" s="369"/>
      <c r="M386" s="369"/>
      <c r="N386" s="369"/>
      <c r="O386" s="369"/>
      <c r="P386" s="369"/>
      <c r="Q386" s="369"/>
      <c r="R386" s="369"/>
      <c r="S386" s="369"/>
      <c r="T386" s="369"/>
      <c r="U386" s="369"/>
      <c r="V386" s="369"/>
      <c r="W386" s="369"/>
      <c r="X386" s="369"/>
      <c r="Y386" s="369"/>
      <c r="Z386" s="369"/>
      <c r="AA386" s="369"/>
      <c r="AB386" s="369"/>
      <c r="AC386" s="369"/>
      <c r="AD386" s="369"/>
      <c r="AE386" s="369"/>
      <c r="AF386" s="369"/>
      <c r="AG386" s="369"/>
      <c r="AH386" s="369"/>
      <c r="AI386" s="369"/>
      <c r="AJ386" s="369"/>
      <c r="AK386" s="369"/>
      <c r="AL386" s="369"/>
      <c r="AM386" s="369"/>
      <c r="AN386" s="369"/>
      <c r="AO386" s="369"/>
      <c r="AP386" s="369"/>
      <c r="AQ386" s="369"/>
      <c r="AR386" s="369"/>
      <c r="AS386" s="369"/>
      <c r="AT386" s="369"/>
      <c r="AU386" s="369"/>
      <c r="AV386" s="369"/>
      <c r="AW386" s="369"/>
      <c r="AX386" s="369"/>
      <c r="AY386" s="369"/>
      <c r="AZ386" s="369"/>
      <c r="BA386" s="369"/>
      <c r="BB386" s="369"/>
      <c r="BC386" s="369"/>
      <c r="BD386" s="369"/>
      <c r="BE386" s="369"/>
      <c r="BF386" s="369"/>
      <c r="BG386" s="369"/>
      <c r="BH386" s="369"/>
      <c r="BI386" s="369"/>
      <c r="BJ386" s="369"/>
    </row>
    <row r="387" spans="3:62" x14ac:dyDescent="0.25">
      <c r="C387" s="369"/>
      <c r="D387" s="369"/>
      <c r="E387" s="369"/>
      <c r="F387" s="369"/>
      <c r="G387" s="369"/>
      <c r="H387" s="369"/>
      <c r="I387" s="369"/>
      <c r="J387" s="369"/>
      <c r="K387" s="369"/>
      <c r="L387" s="369"/>
      <c r="M387" s="369"/>
      <c r="N387" s="369"/>
      <c r="O387" s="369"/>
      <c r="P387" s="369"/>
      <c r="Q387" s="369"/>
      <c r="R387" s="369"/>
      <c r="S387" s="369"/>
      <c r="T387" s="369"/>
      <c r="U387" s="369"/>
      <c r="V387" s="369"/>
      <c r="W387" s="369"/>
      <c r="X387" s="369"/>
      <c r="Y387" s="369"/>
      <c r="Z387" s="369"/>
      <c r="AA387" s="369"/>
      <c r="AB387" s="369"/>
      <c r="AC387" s="369"/>
      <c r="AD387" s="369"/>
      <c r="AE387" s="369"/>
      <c r="AF387" s="369"/>
      <c r="AG387" s="369"/>
      <c r="AH387" s="369"/>
      <c r="AI387" s="369"/>
      <c r="AJ387" s="369"/>
      <c r="AK387" s="369"/>
      <c r="AL387" s="369"/>
      <c r="AM387" s="369"/>
      <c r="AN387" s="369"/>
      <c r="AO387" s="369"/>
      <c r="AP387" s="369"/>
      <c r="AQ387" s="369"/>
      <c r="AR387" s="369"/>
      <c r="AS387" s="369"/>
      <c r="AT387" s="369"/>
      <c r="AU387" s="369"/>
      <c r="AV387" s="369"/>
      <c r="AW387" s="369"/>
      <c r="AX387" s="369"/>
      <c r="AY387" s="369"/>
      <c r="AZ387" s="369"/>
      <c r="BA387" s="369"/>
      <c r="BB387" s="369"/>
      <c r="BC387" s="369"/>
      <c r="BD387" s="369"/>
      <c r="BE387" s="369"/>
      <c r="BF387" s="369"/>
      <c r="BG387" s="369"/>
      <c r="BH387" s="369"/>
      <c r="BI387" s="369"/>
      <c r="BJ387" s="369"/>
    </row>
    <row r="388" spans="3:62" x14ac:dyDescent="0.25">
      <c r="C388" s="369"/>
      <c r="D388" s="369"/>
      <c r="E388" s="369"/>
      <c r="F388" s="369"/>
      <c r="G388" s="369"/>
      <c r="H388" s="369"/>
      <c r="I388" s="369"/>
      <c r="J388" s="369"/>
      <c r="K388" s="369"/>
      <c r="L388" s="369"/>
      <c r="M388" s="369"/>
      <c r="N388" s="369"/>
      <c r="O388" s="369"/>
      <c r="P388" s="369"/>
      <c r="Q388" s="369"/>
      <c r="R388" s="369"/>
      <c r="S388" s="369"/>
      <c r="T388" s="369"/>
      <c r="U388" s="369"/>
      <c r="V388" s="369"/>
      <c r="W388" s="369"/>
      <c r="X388" s="369"/>
      <c r="Y388" s="369"/>
      <c r="Z388" s="369"/>
      <c r="AA388" s="369"/>
      <c r="AB388" s="369"/>
      <c r="AC388" s="369"/>
      <c r="AD388" s="369"/>
      <c r="AE388" s="369"/>
      <c r="AF388" s="369"/>
      <c r="AG388" s="369"/>
      <c r="AH388" s="369"/>
      <c r="AI388" s="369"/>
      <c r="AJ388" s="369"/>
      <c r="AK388" s="369"/>
      <c r="AL388" s="369"/>
      <c r="AM388" s="369"/>
      <c r="AN388" s="369"/>
      <c r="AO388" s="369"/>
      <c r="AP388" s="369"/>
      <c r="AQ388" s="369"/>
      <c r="AR388" s="369"/>
      <c r="AS388" s="369"/>
      <c r="AT388" s="369"/>
      <c r="AU388" s="369"/>
      <c r="AV388" s="369"/>
      <c r="AW388" s="369"/>
      <c r="AX388" s="369"/>
      <c r="AY388" s="369"/>
      <c r="AZ388" s="369"/>
      <c r="BA388" s="369"/>
      <c r="BB388" s="369"/>
      <c r="BC388" s="369"/>
      <c r="BD388" s="369"/>
      <c r="BE388" s="369"/>
      <c r="BF388" s="369"/>
      <c r="BG388" s="369"/>
      <c r="BH388" s="369"/>
      <c r="BI388" s="369"/>
      <c r="BJ388" s="369"/>
    </row>
    <row r="389" spans="3:62" x14ac:dyDescent="0.25">
      <c r="C389" s="369"/>
      <c r="D389" s="369"/>
      <c r="E389" s="369"/>
      <c r="F389" s="369"/>
      <c r="G389" s="369"/>
      <c r="H389" s="369"/>
      <c r="I389" s="369"/>
      <c r="J389" s="369"/>
      <c r="K389" s="369"/>
      <c r="L389" s="369"/>
      <c r="M389" s="369"/>
      <c r="N389" s="369"/>
      <c r="O389" s="369"/>
      <c r="P389" s="369"/>
      <c r="Q389" s="369"/>
      <c r="R389" s="369"/>
      <c r="S389" s="369"/>
      <c r="T389" s="369"/>
      <c r="U389" s="369"/>
      <c r="V389" s="369"/>
      <c r="W389" s="369"/>
      <c r="X389" s="369"/>
      <c r="Y389" s="369"/>
      <c r="Z389" s="369"/>
      <c r="AA389" s="369"/>
      <c r="AB389" s="369"/>
      <c r="AC389" s="369"/>
      <c r="AD389" s="369"/>
      <c r="AE389" s="369"/>
      <c r="AF389" s="369"/>
      <c r="AG389" s="369"/>
      <c r="AH389" s="369"/>
      <c r="AI389" s="369"/>
      <c r="AJ389" s="369"/>
      <c r="AK389" s="369"/>
      <c r="AL389" s="369"/>
      <c r="AM389" s="369"/>
      <c r="AN389" s="369"/>
      <c r="AO389" s="369"/>
      <c r="AP389" s="369"/>
      <c r="AQ389" s="369"/>
      <c r="AR389" s="369"/>
      <c r="AS389" s="369"/>
      <c r="AT389" s="369"/>
      <c r="AU389" s="369"/>
      <c r="AV389" s="369"/>
      <c r="AW389" s="369"/>
      <c r="AX389" s="369"/>
      <c r="AY389" s="369"/>
      <c r="AZ389" s="369"/>
      <c r="BA389" s="369"/>
      <c r="BB389" s="369"/>
      <c r="BC389" s="369"/>
      <c r="BD389" s="369"/>
      <c r="BE389" s="369"/>
      <c r="BF389" s="369"/>
      <c r="BG389" s="369"/>
      <c r="BH389" s="369"/>
      <c r="BI389" s="369"/>
      <c r="BJ389" s="369"/>
    </row>
    <row r="390" spans="3:62" x14ac:dyDescent="0.25">
      <c r="C390" s="369"/>
      <c r="D390" s="369"/>
      <c r="E390" s="369"/>
      <c r="F390" s="369"/>
      <c r="G390" s="369"/>
      <c r="H390" s="369"/>
      <c r="I390" s="369"/>
      <c r="J390" s="369"/>
      <c r="K390" s="369"/>
      <c r="L390" s="369"/>
      <c r="M390" s="369"/>
      <c r="N390" s="369"/>
      <c r="O390" s="369"/>
      <c r="P390" s="369"/>
      <c r="Q390" s="369"/>
      <c r="R390" s="369"/>
      <c r="S390" s="369"/>
      <c r="T390" s="369"/>
      <c r="U390" s="369"/>
      <c r="V390" s="369"/>
      <c r="W390" s="369"/>
      <c r="X390" s="369"/>
      <c r="Y390" s="369"/>
      <c r="Z390" s="369"/>
      <c r="AA390" s="369"/>
      <c r="AB390" s="369"/>
      <c r="AC390" s="369"/>
      <c r="AD390" s="369"/>
      <c r="AE390" s="369"/>
      <c r="AF390" s="369"/>
      <c r="AG390" s="369"/>
      <c r="AH390" s="369"/>
      <c r="AI390" s="369"/>
      <c r="AJ390" s="369"/>
      <c r="AK390" s="369"/>
      <c r="AL390" s="369"/>
      <c r="AM390" s="369"/>
      <c r="AN390" s="369"/>
      <c r="AO390" s="369"/>
      <c r="AP390" s="369"/>
      <c r="AQ390" s="369"/>
      <c r="AR390" s="369"/>
      <c r="AS390" s="369"/>
      <c r="AT390" s="369"/>
      <c r="AU390" s="369"/>
      <c r="AV390" s="369"/>
      <c r="AW390" s="369"/>
      <c r="AX390" s="369"/>
      <c r="AY390" s="369"/>
      <c r="AZ390" s="369"/>
      <c r="BA390" s="369"/>
      <c r="BB390" s="369"/>
      <c r="BC390" s="369"/>
      <c r="BD390" s="369"/>
      <c r="BE390" s="369"/>
      <c r="BF390" s="369"/>
      <c r="BG390" s="369"/>
      <c r="BH390" s="369"/>
      <c r="BI390" s="369"/>
      <c r="BJ390" s="369"/>
    </row>
    <row r="391" spans="3:62" x14ac:dyDescent="0.25">
      <c r="C391" s="369"/>
      <c r="D391" s="369"/>
      <c r="E391" s="369"/>
      <c r="F391" s="369"/>
      <c r="G391" s="369"/>
      <c r="H391" s="369"/>
      <c r="I391" s="369"/>
      <c r="J391" s="369"/>
      <c r="K391" s="369"/>
      <c r="L391" s="369"/>
      <c r="M391" s="369"/>
      <c r="N391" s="369"/>
      <c r="O391" s="369"/>
      <c r="P391" s="369"/>
      <c r="Q391" s="369"/>
      <c r="R391" s="369"/>
      <c r="S391" s="369"/>
      <c r="T391" s="369"/>
      <c r="U391" s="369"/>
      <c r="V391" s="369"/>
      <c r="W391" s="369"/>
      <c r="X391" s="369"/>
      <c r="Y391" s="369"/>
      <c r="Z391" s="369"/>
      <c r="AA391" s="369"/>
      <c r="AB391" s="369"/>
      <c r="AC391" s="369"/>
      <c r="AD391" s="369"/>
      <c r="AE391" s="369"/>
      <c r="AF391" s="369"/>
      <c r="AG391" s="369"/>
      <c r="AH391" s="369"/>
      <c r="AI391" s="369"/>
      <c r="AJ391" s="369"/>
      <c r="AK391" s="369"/>
      <c r="AL391" s="369"/>
      <c r="AM391" s="369"/>
      <c r="AN391" s="369"/>
      <c r="AO391" s="369"/>
      <c r="AP391" s="369"/>
      <c r="AQ391" s="369"/>
      <c r="AR391" s="369"/>
      <c r="AS391" s="369"/>
      <c r="AT391" s="369"/>
      <c r="AU391" s="369"/>
      <c r="AV391" s="369"/>
      <c r="AW391" s="369"/>
      <c r="AX391" s="369"/>
      <c r="AY391" s="369"/>
      <c r="AZ391" s="369"/>
      <c r="BA391" s="369"/>
      <c r="BB391" s="369"/>
      <c r="BC391" s="369"/>
      <c r="BD391" s="369"/>
      <c r="BE391" s="369"/>
      <c r="BF391" s="369"/>
      <c r="BG391" s="369"/>
      <c r="BH391" s="369"/>
      <c r="BI391" s="369"/>
      <c r="BJ391" s="369"/>
    </row>
    <row r="392" spans="3:62" x14ac:dyDescent="0.25">
      <c r="C392" s="369"/>
      <c r="D392" s="369"/>
      <c r="E392" s="369"/>
      <c r="F392" s="369"/>
      <c r="G392" s="369"/>
      <c r="H392" s="369"/>
      <c r="I392" s="369"/>
      <c r="J392" s="369"/>
      <c r="K392" s="369"/>
      <c r="L392" s="369"/>
      <c r="M392" s="369"/>
      <c r="N392" s="369"/>
      <c r="O392" s="369"/>
      <c r="P392" s="369"/>
      <c r="Q392" s="369"/>
      <c r="R392" s="369"/>
      <c r="S392" s="369"/>
      <c r="T392" s="369"/>
      <c r="U392" s="369"/>
      <c r="V392" s="369"/>
      <c r="W392" s="369"/>
      <c r="X392" s="369"/>
      <c r="Y392" s="369"/>
      <c r="Z392" s="369"/>
      <c r="AA392" s="369"/>
      <c r="AB392" s="369"/>
      <c r="AC392" s="369"/>
      <c r="AD392" s="369"/>
      <c r="AE392" s="369"/>
      <c r="AF392" s="369"/>
      <c r="AG392" s="369"/>
      <c r="AH392" s="369"/>
      <c r="AI392" s="369"/>
      <c r="AJ392" s="369"/>
      <c r="AK392" s="369"/>
      <c r="AL392" s="369"/>
      <c r="AM392" s="369"/>
      <c r="AN392" s="369"/>
      <c r="AO392" s="369"/>
      <c r="AP392" s="369"/>
      <c r="AQ392" s="369"/>
      <c r="AR392" s="369"/>
      <c r="AS392" s="369"/>
      <c r="AT392" s="369"/>
      <c r="AU392" s="369"/>
      <c r="AV392" s="369"/>
      <c r="AW392" s="369"/>
      <c r="AX392" s="369"/>
      <c r="AY392" s="369"/>
      <c r="AZ392" s="369"/>
      <c r="BA392" s="369"/>
      <c r="BB392" s="369"/>
      <c r="BC392" s="369"/>
      <c r="BD392" s="369"/>
      <c r="BE392" s="369"/>
      <c r="BF392" s="369"/>
      <c r="BG392" s="369"/>
      <c r="BH392" s="369"/>
      <c r="BI392" s="369"/>
      <c r="BJ392" s="369"/>
    </row>
    <row r="393" spans="3:62" x14ac:dyDescent="0.25">
      <c r="C393" s="369"/>
      <c r="D393" s="369"/>
      <c r="E393" s="369"/>
      <c r="F393" s="369"/>
      <c r="G393" s="369"/>
      <c r="H393" s="369"/>
      <c r="I393" s="369"/>
      <c r="J393" s="369"/>
      <c r="K393" s="369"/>
      <c r="L393" s="369"/>
      <c r="M393" s="369"/>
      <c r="N393" s="369"/>
      <c r="O393" s="369"/>
      <c r="P393" s="369"/>
      <c r="Q393" s="369"/>
      <c r="R393" s="369"/>
      <c r="S393" s="369"/>
      <c r="T393" s="369"/>
      <c r="U393" s="369"/>
      <c r="V393" s="369"/>
      <c r="W393" s="369"/>
      <c r="X393" s="369"/>
      <c r="Y393" s="369"/>
      <c r="Z393" s="369"/>
      <c r="AA393" s="369"/>
      <c r="AB393" s="369"/>
      <c r="AC393" s="369"/>
      <c r="AD393" s="369"/>
      <c r="AE393" s="369"/>
      <c r="AF393" s="369"/>
      <c r="AG393" s="369"/>
      <c r="AH393" s="369"/>
      <c r="AI393" s="369"/>
      <c r="AJ393" s="369"/>
      <c r="AK393" s="369"/>
      <c r="AL393" s="369"/>
      <c r="AM393" s="369"/>
      <c r="AN393" s="369"/>
      <c r="AO393" s="369"/>
      <c r="AP393" s="369"/>
      <c r="AQ393" s="369"/>
      <c r="AR393" s="369"/>
      <c r="AS393" s="369"/>
      <c r="AT393" s="369"/>
      <c r="AU393" s="369"/>
      <c r="AV393" s="369"/>
      <c r="AW393" s="369"/>
      <c r="AX393" s="369"/>
      <c r="AY393" s="369"/>
      <c r="AZ393" s="369"/>
      <c r="BA393" s="369"/>
      <c r="BB393" s="369"/>
      <c r="BC393" s="369"/>
      <c r="BD393" s="369"/>
      <c r="BE393" s="369"/>
      <c r="BF393" s="369"/>
      <c r="BG393" s="369"/>
      <c r="BH393" s="369"/>
      <c r="BI393" s="369"/>
      <c r="BJ393" s="369"/>
    </row>
    <row r="394" spans="3:62" x14ac:dyDescent="0.25">
      <c r="C394" s="369"/>
      <c r="D394" s="369"/>
      <c r="E394" s="369"/>
      <c r="F394" s="369"/>
      <c r="G394" s="369"/>
      <c r="H394" s="369"/>
      <c r="I394" s="369"/>
      <c r="J394" s="369"/>
      <c r="K394" s="369"/>
      <c r="L394" s="369"/>
      <c r="M394" s="369"/>
      <c r="N394" s="369"/>
      <c r="O394" s="369"/>
      <c r="P394" s="369"/>
      <c r="Q394" s="369"/>
      <c r="R394" s="369"/>
      <c r="S394" s="369"/>
      <c r="T394" s="369"/>
      <c r="U394" s="369"/>
      <c r="V394" s="369"/>
      <c r="W394" s="369"/>
      <c r="X394" s="369"/>
      <c r="Y394" s="369"/>
      <c r="Z394" s="369"/>
      <c r="AA394" s="369"/>
      <c r="AB394" s="369"/>
      <c r="AC394" s="369"/>
      <c r="AD394" s="369"/>
      <c r="AE394" s="369"/>
      <c r="AF394" s="369"/>
      <c r="AG394" s="369"/>
      <c r="AH394" s="369"/>
      <c r="AI394" s="369"/>
      <c r="AJ394" s="369"/>
      <c r="AK394" s="369"/>
      <c r="AL394" s="369"/>
      <c r="AM394" s="369"/>
      <c r="AN394" s="369"/>
      <c r="AO394" s="369"/>
      <c r="AP394" s="369"/>
      <c r="AQ394" s="369"/>
      <c r="AR394" s="369"/>
      <c r="AS394" s="369"/>
      <c r="AT394" s="369"/>
      <c r="AU394" s="369"/>
      <c r="AV394" s="369"/>
      <c r="AW394" s="369"/>
      <c r="AX394" s="369"/>
      <c r="AY394" s="369"/>
      <c r="AZ394" s="369"/>
      <c r="BA394" s="369"/>
      <c r="BB394" s="369"/>
      <c r="BC394" s="369"/>
      <c r="BD394" s="369"/>
      <c r="BE394" s="369"/>
      <c r="BF394" s="369"/>
      <c r="BG394" s="369"/>
      <c r="BH394" s="369"/>
      <c r="BI394" s="369"/>
      <c r="BJ394" s="369"/>
    </row>
    <row r="395" spans="3:62" x14ac:dyDescent="0.25">
      <c r="C395" s="369"/>
      <c r="D395" s="369"/>
      <c r="E395" s="369"/>
      <c r="F395" s="369"/>
      <c r="G395" s="369"/>
      <c r="H395" s="369"/>
      <c r="I395" s="369"/>
      <c r="J395" s="369"/>
      <c r="K395" s="369"/>
      <c r="L395" s="369"/>
      <c r="M395" s="369"/>
      <c r="N395" s="369"/>
      <c r="O395" s="369"/>
      <c r="P395" s="369"/>
      <c r="Q395" s="369"/>
      <c r="R395" s="369"/>
      <c r="S395" s="369"/>
      <c r="T395" s="369"/>
      <c r="U395" s="369"/>
      <c r="V395" s="369"/>
      <c r="W395" s="369"/>
      <c r="X395" s="369"/>
      <c r="Y395" s="369"/>
      <c r="Z395" s="369"/>
      <c r="AA395" s="369"/>
      <c r="AB395" s="369"/>
      <c r="AC395" s="369"/>
      <c r="AD395" s="369"/>
      <c r="AE395" s="369"/>
      <c r="AF395" s="369"/>
      <c r="AG395" s="369"/>
      <c r="AH395" s="369"/>
      <c r="AI395" s="369"/>
      <c r="AJ395" s="369"/>
      <c r="AK395" s="369"/>
      <c r="AL395" s="369"/>
      <c r="AM395" s="369"/>
      <c r="AN395" s="369"/>
      <c r="AO395" s="369"/>
      <c r="AP395" s="369"/>
      <c r="AQ395" s="369"/>
      <c r="AR395" s="369"/>
      <c r="AS395" s="369"/>
      <c r="AT395" s="369"/>
      <c r="AU395" s="369"/>
      <c r="AV395" s="369"/>
      <c r="AW395" s="369"/>
      <c r="AX395" s="369"/>
      <c r="AY395" s="369"/>
      <c r="AZ395" s="369"/>
      <c r="BA395" s="369"/>
      <c r="BB395" s="369"/>
      <c r="BC395" s="369"/>
      <c r="BD395" s="369"/>
      <c r="BE395" s="369"/>
      <c r="BF395" s="369"/>
      <c r="BG395" s="369"/>
      <c r="BH395" s="369"/>
      <c r="BI395" s="369"/>
      <c r="BJ395" s="369"/>
    </row>
    <row r="396" spans="3:62" x14ac:dyDescent="0.25">
      <c r="C396" s="369"/>
      <c r="D396" s="369"/>
      <c r="E396" s="369"/>
      <c r="F396" s="369"/>
      <c r="G396" s="369"/>
      <c r="H396" s="369"/>
      <c r="I396" s="369"/>
      <c r="J396" s="369"/>
      <c r="K396" s="369"/>
      <c r="L396" s="369"/>
      <c r="M396" s="369"/>
      <c r="N396" s="369"/>
      <c r="O396" s="369"/>
      <c r="P396" s="369"/>
      <c r="Q396" s="369"/>
      <c r="R396" s="369"/>
      <c r="S396" s="369"/>
      <c r="T396" s="369"/>
      <c r="U396" s="369"/>
      <c r="V396" s="369"/>
      <c r="W396" s="369"/>
      <c r="X396" s="369"/>
      <c r="Y396" s="369"/>
      <c r="Z396" s="369"/>
      <c r="AA396" s="369"/>
      <c r="AB396" s="369"/>
      <c r="AC396" s="369"/>
      <c r="AD396" s="369"/>
      <c r="AE396" s="369"/>
      <c r="AF396" s="369"/>
      <c r="AG396" s="369"/>
      <c r="AH396" s="369"/>
      <c r="AI396" s="369"/>
      <c r="AJ396" s="369"/>
      <c r="AK396" s="369"/>
      <c r="AL396" s="369"/>
      <c r="AM396" s="369"/>
      <c r="AN396" s="369"/>
      <c r="AO396" s="369"/>
      <c r="AP396" s="369"/>
      <c r="AQ396" s="369"/>
      <c r="AR396" s="369"/>
      <c r="AS396" s="369"/>
      <c r="AT396" s="369"/>
      <c r="AU396" s="369"/>
      <c r="AV396" s="369"/>
      <c r="AW396" s="369"/>
      <c r="AX396" s="369"/>
      <c r="AY396" s="369"/>
      <c r="AZ396" s="369"/>
      <c r="BA396" s="369"/>
      <c r="BB396" s="369"/>
      <c r="BC396" s="369"/>
      <c r="BD396" s="369"/>
      <c r="BE396" s="369"/>
      <c r="BF396" s="369"/>
      <c r="BG396" s="369"/>
      <c r="BH396" s="369"/>
      <c r="BI396" s="369"/>
      <c r="BJ396" s="369"/>
    </row>
    <row r="397" spans="3:62" x14ac:dyDescent="0.25">
      <c r="C397" s="369"/>
      <c r="D397" s="369"/>
      <c r="E397" s="369"/>
      <c r="F397" s="369"/>
      <c r="G397" s="369"/>
      <c r="H397" s="369"/>
      <c r="I397" s="369"/>
      <c r="J397" s="369"/>
      <c r="K397" s="369"/>
      <c r="L397" s="369"/>
      <c r="M397" s="369"/>
      <c r="N397" s="369"/>
      <c r="O397" s="369"/>
      <c r="P397" s="369"/>
      <c r="Q397" s="369"/>
      <c r="R397" s="369"/>
      <c r="S397" s="369"/>
      <c r="T397" s="369"/>
      <c r="U397" s="369"/>
      <c r="V397" s="369"/>
      <c r="W397" s="369"/>
      <c r="X397" s="369"/>
      <c r="Y397" s="369"/>
      <c r="Z397" s="369"/>
      <c r="AA397" s="369"/>
      <c r="AB397" s="369"/>
      <c r="AC397" s="369"/>
      <c r="AD397" s="369"/>
      <c r="AE397" s="369"/>
      <c r="AF397" s="369"/>
      <c r="AG397" s="369"/>
      <c r="AH397" s="369"/>
      <c r="AI397" s="369"/>
      <c r="AJ397" s="369"/>
      <c r="AK397" s="369"/>
      <c r="AL397" s="369"/>
      <c r="AM397" s="369"/>
      <c r="AN397" s="369"/>
      <c r="AO397" s="369"/>
      <c r="AP397" s="369"/>
      <c r="AQ397" s="369"/>
      <c r="AR397" s="369"/>
      <c r="AS397" s="369"/>
      <c r="AT397" s="369"/>
      <c r="AU397" s="369"/>
      <c r="AV397" s="369"/>
      <c r="AW397" s="369"/>
      <c r="AX397" s="369"/>
      <c r="AY397" s="369"/>
      <c r="AZ397" s="369"/>
      <c r="BA397" s="369"/>
      <c r="BB397" s="369"/>
      <c r="BC397" s="369"/>
      <c r="BD397" s="369"/>
      <c r="BE397" s="369"/>
      <c r="BF397" s="369"/>
      <c r="BG397" s="369"/>
      <c r="BH397" s="369"/>
      <c r="BI397" s="369"/>
      <c r="BJ397" s="369"/>
    </row>
    <row r="398" spans="3:62" x14ac:dyDescent="0.25">
      <c r="C398" s="369"/>
      <c r="D398" s="369"/>
      <c r="E398" s="369"/>
      <c r="F398" s="369"/>
      <c r="G398" s="369"/>
      <c r="H398" s="369"/>
      <c r="I398" s="369"/>
      <c r="J398" s="369"/>
      <c r="K398" s="369"/>
      <c r="L398" s="369"/>
      <c r="M398" s="369"/>
      <c r="N398" s="369"/>
      <c r="O398" s="369"/>
      <c r="P398" s="369"/>
      <c r="Q398" s="369"/>
      <c r="R398" s="369"/>
      <c r="S398" s="369"/>
      <c r="T398" s="369"/>
      <c r="U398" s="369"/>
      <c r="V398" s="369"/>
      <c r="W398" s="369"/>
      <c r="X398" s="369"/>
      <c r="Y398" s="369"/>
      <c r="Z398" s="369"/>
      <c r="AA398" s="369"/>
      <c r="AB398" s="369"/>
      <c r="AC398" s="369"/>
      <c r="AD398" s="369"/>
      <c r="AE398" s="369"/>
      <c r="AF398" s="369"/>
      <c r="AG398" s="369"/>
      <c r="AH398" s="369"/>
      <c r="AI398" s="369"/>
      <c r="AJ398" s="369"/>
      <c r="AK398" s="369"/>
      <c r="AL398" s="369"/>
      <c r="AM398" s="369"/>
      <c r="AN398" s="369"/>
      <c r="AO398" s="369"/>
      <c r="AP398" s="369"/>
      <c r="AQ398" s="369"/>
      <c r="AR398" s="369"/>
      <c r="AS398" s="369"/>
      <c r="AT398" s="369"/>
      <c r="AU398" s="369"/>
      <c r="AV398" s="369"/>
      <c r="AW398" s="369"/>
      <c r="AX398" s="369"/>
      <c r="AY398" s="369"/>
      <c r="AZ398" s="369"/>
      <c r="BA398" s="369"/>
      <c r="BB398" s="369"/>
      <c r="BC398" s="369"/>
      <c r="BD398" s="369"/>
      <c r="BE398" s="369"/>
      <c r="BF398" s="369"/>
      <c r="BG398" s="369"/>
      <c r="BH398" s="369"/>
      <c r="BI398" s="369"/>
      <c r="BJ398" s="369"/>
    </row>
    <row r="399" spans="3:62" x14ac:dyDescent="0.25">
      <c r="C399" s="369"/>
      <c r="D399" s="369"/>
      <c r="E399" s="369"/>
      <c r="F399" s="369"/>
      <c r="G399" s="369"/>
      <c r="H399" s="369"/>
      <c r="I399" s="369"/>
      <c r="J399" s="369"/>
      <c r="K399" s="369"/>
      <c r="L399" s="369"/>
      <c r="M399" s="369"/>
      <c r="N399" s="369"/>
      <c r="O399" s="369"/>
      <c r="P399" s="369"/>
      <c r="Q399" s="369"/>
      <c r="R399" s="369"/>
      <c r="S399" s="369"/>
      <c r="T399" s="369"/>
      <c r="U399" s="369"/>
      <c r="V399" s="369"/>
      <c r="W399" s="369"/>
      <c r="X399" s="369"/>
      <c r="Y399" s="369"/>
      <c r="Z399" s="369"/>
      <c r="AA399" s="369"/>
      <c r="AB399" s="369"/>
      <c r="AC399" s="369"/>
      <c r="AD399" s="369"/>
      <c r="AE399" s="369"/>
      <c r="AF399" s="369"/>
      <c r="AG399" s="369"/>
      <c r="AH399" s="369"/>
      <c r="AI399" s="369"/>
      <c r="AJ399" s="369"/>
      <c r="AK399" s="369"/>
      <c r="AL399" s="369"/>
      <c r="AM399" s="369"/>
      <c r="AN399" s="369"/>
      <c r="AO399" s="369"/>
      <c r="AP399" s="369"/>
      <c r="AQ399" s="369"/>
      <c r="AR399" s="369"/>
      <c r="AS399" s="369"/>
      <c r="AT399" s="369"/>
      <c r="AU399" s="369"/>
      <c r="AV399" s="369"/>
      <c r="AW399" s="369"/>
      <c r="AX399" s="369"/>
      <c r="AY399" s="369"/>
      <c r="AZ399" s="369"/>
      <c r="BA399" s="369"/>
      <c r="BB399" s="369"/>
      <c r="BC399" s="369"/>
      <c r="BD399" s="369"/>
      <c r="BE399" s="369"/>
      <c r="BF399" s="369"/>
      <c r="BG399" s="369"/>
      <c r="BH399" s="369"/>
      <c r="BI399" s="369"/>
      <c r="BJ399" s="369"/>
    </row>
    <row r="400" spans="3:62" x14ac:dyDescent="0.25">
      <c r="C400" s="369"/>
      <c r="D400" s="369"/>
      <c r="E400" s="369"/>
      <c r="F400" s="369"/>
      <c r="G400" s="369"/>
      <c r="H400" s="369"/>
      <c r="I400" s="369"/>
      <c r="J400" s="369"/>
      <c r="K400" s="369"/>
      <c r="L400" s="369"/>
      <c r="M400" s="369"/>
      <c r="N400" s="369"/>
      <c r="O400" s="369"/>
      <c r="P400" s="369"/>
      <c r="Q400" s="369"/>
      <c r="R400" s="369"/>
      <c r="S400" s="369"/>
      <c r="T400" s="369"/>
      <c r="U400" s="369"/>
      <c r="V400" s="369"/>
      <c r="W400" s="369"/>
      <c r="X400" s="369"/>
      <c r="Y400" s="369"/>
      <c r="Z400" s="369"/>
      <c r="AA400" s="369"/>
      <c r="AB400" s="369"/>
      <c r="AC400" s="369"/>
      <c r="AD400" s="369"/>
      <c r="AE400" s="369"/>
      <c r="AF400" s="369"/>
      <c r="AG400" s="369"/>
      <c r="AH400" s="369"/>
      <c r="AI400" s="369"/>
      <c r="AJ400" s="369"/>
      <c r="AK400" s="369"/>
      <c r="AL400" s="369"/>
      <c r="AM400" s="369"/>
      <c r="AN400" s="369"/>
      <c r="AO400" s="369"/>
      <c r="AP400" s="369"/>
      <c r="AQ400" s="369"/>
      <c r="AR400" s="369"/>
      <c r="AS400" s="369"/>
      <c r="AT400" s="369"/>
      <c r="AU400" s="369"/>
      <c r="AV400" s="369"/>
      <c r="AW400" s="369"/>
      <c r="AX400" s="369"/>
      <c r="AY400" s="369"/>
      <c r="AZ400" s="369"/>
      <c r="BA400" s="369"/>
      <c r="BB400" s="369"/>
      <c r="BC400" s="369"/>
      <c r="BD400" s="369"/>
      <c r="BE400" s="369"/>
      <c r="BF400" s="369"/>
      <c r="BG400" s="369"/>
      <c r="BH400" s="369"/>
      <c r="BI400" s="369"/>
      <c r="BJ400" s="369"/>
    </row>
    <row r="401" spans="3:62" x14ac:dyDescent="0.25">
      <c r="C401" s="369"/>
      <c r="D401" s="369"/>
      <c r="E401" s="369"/>
      <c r="F401" s="369"/>
      <c r="G401" s="369"/>
      <c r="H401" s="369"/>
      <c r="I401" s="369"/>
      <c r="J401" s="369"/>
      <c r="K401" s="369"/>
      <c r="L401" s="369"/>
      <c r="M401" s="369"/>
      <c r="N401" s="369"/>
      <c r="O401" s="369"/>
      <c r="P401" s="369"/>
      <c r="Q401" s="369"/>
      <c r="R401" s="369"/>
      <c r="S401" s="369"/>
      <c r="T401" s="369"/>
      <c r="U401" s="369"/>
      <c r="V401" s="369"/>
      <c r="W401" s="369"/>
      <c r="X401" s="369"/>
      <c r="Y401" s="369"/>
      <c r="Z401" s="369"/>
      <c r="AA401" s="369"/>
      <c r="AB401" s="369"/>
      <c r="AC401" s="369"/>
      <c r="AD401" s="369"/>
      <c r="AE401" s="369"/>
      <c r="AF401" s="369"/>
      <c r="AG401" s="369"/>
      <c r="AH401" s="369"/>
      <c r="AI401" s="369"/>
      <c r="AJ401" s="369"/>
      <c r="AK401" s="369"/>
      <c r="AL401" s="369"/>
      <c r="AM401" s="369"/>
      <c r="AN401" s="369"/>
      <c r="AO401" s="369"/>
      <c r="AP401" s="369"/>
      <c r="AQ401" s="369"/>
      <c r="AR401" s="369"/>
      <c r="AS401" s="369"/>
      <c r="AT401" s="369"/>
      <c r="AU401" s="369"/>
      <c r="AV401" s="369"/>
      <c r="AW401" s="369"/>
      <c r="AX401" s="369"/>
      <c r="AY401" s="369"/>
      <c r="AZ401" s="369"/>
      <c r="BA401" s="369"/>
      <c r="BB401" s="369"/>
      <c r="BC401" s="369"/>
      <c r="BD401" s="369"/>
      <c r="BE401" s="369"/>
      <c r="BF401" s="369"/>
      <c r="BG401" s="369"/>
      <c r="BH401" s="369"/>
      <c r="BI401" s="369"/>
      <c r="BJ401" s="369"/>
    </row>
    <row r="402" spans="3:62" x14ac:dyDescent="0.25">
      <c r="C402" s="369"/>
      <c r="D402" s="369"/>
      <c r="E402" s="369"/>
      <c r="F402" s="369"/>
      <c r="G402" s="369"/>
      <c r="H402" s="369"/>
      <c r="I402" s="369"/>
      <c r="J402" s="369"/>
      <c r="K402" s="369"/>
      <c r="L402" s="369"/>
      <c r="M402" s="369"/>
      <c r="N402" s="369"/>
      <c r="O402" s="369"/>
      <c r="P402" s="369"/>
      <c r="Q402" s="369"/>
      <c r="R402" s="369"/>
      <c r="S402" s="369"/>
      <c r="T402" s="369"/>
      <c r="U402" s="369"/>
      <c r="V402" s="369"/>
      <c r="W402" s="369"/>
      <c r="X402" s="369"/>
      <c r="Y402" s="369"/>
      <c r="Z402" s="369"/>
      <c r="AA402" s="369"/>
      <c r="AB402" s="369"/>
      <c r="AC402" s="369"/>
      <c r="AD402" s="369"/>
      <c r="AE402" s="369"/>
      <c r="AF402" s="369"/>
      <c r="AG402" s="369"/>
      <c r="AH402" s="369"/>
      <c r="AI402" s="369"/>
      <c r="AJ402" s="369"/>
      <c r="AK402" s="369"/>
      <c r="AL402" s="369"/>
      <c r="AM402" s="369"/>
      <c r="AN402" s="369"/>
      <c r="AO402" s="369"/>
      <c r="AP402" s="369"/>
      <c r="AQ402" s="369"/>
      <c r="AR402" s="369"/>
      <c r="AS402" s="369"/>
      <c r="AT402" s="369"/>
      <c r="AU402" s="369"/>
      <c r="AV402" s="369"/>
      <c r="AW402" s="369"/>
      <c r="AX402" s="369"/>
      <c r="AY402" s="369"/>
      <c r="AZ402" s="369"/>
      <c r="BA402" s="369"/>
      <c r="BB402" s="369"/>
      <c r="BC402" s="369"/>
      <c r="BD402" s="369"/>
      <c r="BE402" s="369"/>
      <c r="BF402" s="369"/>
      <c r="BG402" s="369"/>
      <c r="BH402" s="369"/>
      <c r="BI402" s="369"/>
      <c r="BJ402" s="369"/>
    </row>
    <row r="403" spans="3:62" x14ac:dyDescent="0.25">
      <c r="C403" s="369"/>
      <c r="D403" s="369"/>
      <c r="E403" s="369"/>
      <c r="F403" s="369"/>
      <c r="G403" s="369"/>
      <c r="H403" s="369"/>
      <c r="I403" s="369"/>
      <c r="J403" s="369"/>
      <c r="K403" s="369"/>
      <c r="L403" s="369"/>
      <c r="M403" s="369"/>
      <c r="N403" s="369"/>
      <c r="O403" s="369"/>
      <c r="P403" s="369"/>
      <c r="Q403" s="369"/>
      <c r="R403" s="369"/>
      <c r="S403" s="369"/>
      <c r="T403" s="369"/>
      <c r="U403" s="369"/>
      <c r="V403" s="369"/>
      <c r="W403" s="369"/>
      <c r="X403" s="369"/>
      <c r="Y403" s="369"/>
      <c r="Z403" s="369"/>
      <c r="AA403" s="369"/>
      <c r="AB403" s="369"/>
      <c r="AC403" s="369"/>
      <c r="AD403" s="369"/>
      <c r="AE403" s="369"/>
      <c r="AF403" s="369"/>
      <c r="AG403" s="369"/>
      <c r="AH403" s="369"/>
      <c r="AI403" s="369"/>
      <c r="AJ403" s="369"/>
      <c r="AK403" s="369"/>
      <c r="AL403" s="369"/>
      <c r="AM403" s="369"/>
      <c r="AN403" s="369"/>
      <c r="AO403" s="369"/>
      <c r="AP403" s="369"/>
      <c r="AQ403" s="369"/>
      <c r="AR403" s="369"/>
      <c r="AS403" s="369"/>
      <c r="AT403" s="369"/>
      <c r="AU403" s="369"/>
      <c r="AV403" s="369"/>
      <c r="AW403" s="369"/>
      <c r="AX403" s="369"/>
      <c r="AY403" s="369"/>
      <c r="AZ403" s="369"/>
      <c r="BA403" s="369"/>
      <c r="BB403" s="369"/>
      <c r="BC403" s="369"/>
      <c r="BD403" s="369"/>
      <c r="BE403" s="369"/>
      <c r="BF403" s="369"/>
      <c r="BG403" s="369"/>
      <c r="BH403" s="369"/>
      <c r="BI403" s="369"/>
      <c r="BJ403" s="369"/>
    </row>
    <row r="404" spans="3:62" x14ac:dyDescent="0.25">
      <c r="C404" s="369"/>
      <c r="D404" s="369"/>
      <c r="E404" s="369"/>
      <c r="F404" s="369"/>
      <c r="G404" s="369"/>
      <c r="H404" s="369"/>
      <c r="I404" s="369"/>
      <c r="J404" s="369"/>
      <c r="K404" s="369"/>
      <c r="L404" s="369"/>
      <c r="M404" s="369"/>
      <c r="N404" s="369"/>
      <c r="O404" s="369"/>
      <c r="P404" s="369"/>
      <c r="Q404" s="369"/>
      <c r="R404" s="369"/>
      <c r="S404" s="369"/>
      <c r="T404" s="369"/>
      <c r="U404" s="369"/>
      <c r="V404" s="369"/>
      <c r="W404" s="369"/>
      <c r="X404" s="369"/>
      <c r="Y404" s="369"/>
      <c r="Z404" s="369"/>
      <c r="AA404" s="369"/>
      <c r="AB404" s="369"/>
      <c r="AC404" s="369"/>
      <c r="AD404" s="369"/>
      <c r="AE404" s="369"/>
      <c r="AF404" s="369"/>
      <c r="AG404" s="369"/>
      <c r="AH404" s="369"/>
      <c r="AI404" s="369"/>
      <c r="AJ404" s="369"/>
      <c r="AK404" s="369"/>
      <c r="AL404" s="369"/>
      <c r="AM404" s="369"/>
      <c r="AN404" s="369"/>
      <c r="AO404" s="369"/>
      <c r="AP404" s="369"/>
      <c r="AQ404" s="369"/>
      <c r="AR404" s="369"/>
      <c r="AS404" s="369"/>
      <c r="AT404" s="369"/>
      <c r="AU404" s="369"/>
      <c r="AV404" s="369"/>
      <c r="AW404" s="369"/>
      <c r="AX404" s="369"/>
      <c r="AY404" s="369"/>
      <c r="AZ404" s="369"/>
      <c r="BA404" s="369"/>
      <c r="BB404" s="369"/>
      <c r="BC404" s="369"/>
      <c r="BD404" s="369"/>
      <c r="BE404" s="369"/>
      <c r="BF404" s="369"/>
      <c r="BG404" s="369"/>
      <c r="BH404" s="369"/>
      <c r="BI404" s="369"/>
      <c r="BJ404" s="369"/>
    </row>
    <row r="405" spans="3:62" x14ac:dyDescent="0.25">
      <c r="C405" s="369"/>
      <c r="D405" s="369"/>
      <c r="E405" s="369"/>
      <c r="F405" s="369"/>
      <c r="G405" s="369"/>
      <c r="H405" s="369"/>
      <c r="I405" s="369"/>
      <c r="J405" s="369"/>
      <c r="K405" s="369"/>
      <c r="L405" s="369"/>
      <c r="M405" s="369"/>
      <c r="N405" s="369"/>
      <c r="O405" s="369"/>
      <c r="P405" s="369"/>
      <c r="Q405" s="369"/>
      <c r="R405" s="369"/>
      <c r="S405" s="369"/>
      <c r="T405" s="369"/>
      <c r="U405" s="369"/>
      <c r="V405" s="369"/>
      <c r="W405" s="369"/>
      <c r="X405" s="369"/>
      <c r="Y405" s="369"/>
      <c r="Z405" s="369"/>
      <c r="AA405" s="369"/>
      <c r="AB405" s="369"/>
      <c r="AC405" s="369"/>
      <c r="AD405" s="369"/>
      <c r="AE405" s="369"/>
      <c r="AF405" s="369"/>
      <c r="AG405" s="369"/>
      <c r="AH405" s="369"/>
      <c r="AI405" s="369"/>
      <c r="AJ405" s="369"/>
      <c r="AK405" s="369"/>
      <c r="AL405" s="369"/>
      <c r="AM405" s="369"/>
      <c r="AN405" s="369"/>
      <c r="AO405" s="369"/>
      <c r="AP405" s="369"/>
      <c r="AQ405" s="369"/>
      <c r="AR405" s="369"/>
      <c r="AS405" s="369"/>
      <c r="AT405" s="369"/>
      <c r="AU405" s="369"/>
      <c r="AV405" s="369"/>
      <c r="AW405" s="369"/>
      <c r="AX405" s="369"/>
      <c r="AY405" s="369"/>
      <c r="AZ405" s="369"/>
      <c r="BA405" s="369"/>
      <c r="BB405" s="369"/>
      <c r="BC405" s="369"/>
      <c r="BD405" s="369"/>
      <c r="BE405" s="369"/>
      <c r="BF405" s="369"/>
      <c r="BG405" s="369"/>
      <c r="BH405" s="369"/>
      <c r="BI405" s="369"/>
      <c r="BJ405" s="369"/>
    </row>
    <row r="406" spans="3:62" x14ac:dyDescent="0.25">
      <c r="C406" s="369"/>
      <c r="D406" s="369"/>
      <c r="E406" s="369"/>
      <c r="F406" s="369"/>
      <c r="G406" s="369"/>
      <c r="H406" s="369"/>
      <c r="I406" s="369"/>
      <c r="J406" s="369"/>
      <c r="K406" s="369"/>
      <c r="L406" s="369"/>
      <c r="M406" s="369"/>
      <c r="N406" s="369"/>
      <c r="O406" s="369"/>
      <c r="P406" s="369"/>
      <c r="Q406" s="369"/>
      <c r="R406" s="369"/>
      <c r="S406" s="369"/>
      <c r="T406" s="369"/>
      <c r="U406" s="369"/>
      <c r="V406" s="369"/>
      <c r="W406" s="369"/>
      <c r="X406" s="369"/>
      <c r="Y406" s="369"/>
      <c r="Z406" s="369"/>
      <c r="AA406" s="369"/>
      <c r="AB406" s="369"/>
      <c r="AC406" s="369"/>
      <c r="AD406" s="369"/>
      <c r="AE406" s="369"/>
      <c r="AF406" s="369"/>
      <c r="AG406" s="369"/>
      <c r="AH406" s="369"/>
      <c r="AI406" s="369"/>
      <c r="AJ406" s="369"/>
      <c r="AK406" s="369"/>
      <c r="AL406" s="369"/>
      <c r="AM406" s="369"/>
      <c r="AN406" s="369"/>
      <c r="AO406" s="369"/>
      <c r="AP406" s="369"/>
      <c r="AQ406" s="369"/>
      <c r="AR406" s="369"/>
      <c r="AS406" s="369"/>
      <c r="AT406" s="369"/>
      <c r="AU406" s="369"/>
      <c r="AV406" s="369"/>
      <c r="AW406" s="369"/>
      <c r="AX406" s="369"/>
      <c r="AY406" s="369"/>
      <c r="AZ406" s="369"/>
      <c r="BA406" s="369"/>
      <c r="BB406" s="369"/>
      <c r="BC406" s="369"/>
      <c r="BD406" s="369"/>
      <c r="BE406" s="369"/>
      <c r="BF406" s="369"/>
      <c r="BG406" s="369"/>
      <c r="BH406" s="369"/>
      <c r="BI406" s="369"/>
      <c r="BJ406" s="369"/>
    </row>
    <row r="407" spans="3:62" x14ac:dyDescent="0.25">
      <c r="C407" s="369"/>
      <c r="D407" s="369"/>
      <c r="E407" s="369"/>
      <c r="F407" s="369"/>
      <c r="G407" s="369"/>
      <c r="H407" s="369"/>
      <c r="I407" s="369"/>
      <c r="J407" s="369"/>
      <c r="K407" s="369"/>
      <c r="L407" s="369"/>
      <c r="M407" s="369"/>
      <c r="N407" s="369"/>
      <c r="O407" s="369"/>
      <c r="P407" s="369"/>
      <c r="Q407" s="369"/>
      <c r="R407" s="369"/>
      <c r="S407" s="369"/>
      <c r="T407" s="369"/>
      <c r="U407" s="369"/>
      <c r="V407" s="369"/>
      <c r="W407" s="369"/>
      <c r="X407" s="369"/>
      <c r="Y407" s="369"/>
      <c r="Z407" s="369"/>
      <c r="AA407" s="369"/>
      <c r="AB407" s="369"/>
      <c r="AC407" s="369"/>
      <c r="AD407" s="369"/>
      <c r="AE407" s="369"/>
      <c r="AF407" s="369"/>
      <c r="AG407" s="369"/>
      <c r="AH407" s="369"/>
      <c r="AI407" s="369"/>
      <c r="AJ407" s="369"/>
      <c r="AK407" s="369"/>
      <c r="AL407" s="369"/>
      <c r="AM407" s="369"/>
      <c r="AN407" s="369"/>
      <c r="AO407" s="369"/>
      <c r="AP407" s="369"/>
      <c r="AQ407" s="369"/>
      <c r="AR407" s="369"/>
      <c r="AS407" s="369"/>
      <c r="AT407" s="369"/>
      <c r="AU407" s="369"/>
      <c r="AV407" s="369"/>
      <c r="AW407" s="369"/>
      <c r="AX407" s="369"/>
      <c r="AY407" s="369"/>
      <c r="AZ407" s="369"/>
      <c r="BA407" s="369"/>
      <c r="BB407" s="369"/>
      <c r="BC407" s="369"/>
      <c r="BD407" s="369"/>
      <c r="BE407" s="369"/>
      <c r="BF407" s="369"/>
      <c r="BG407" s="369"/>
      <c r="BH407" s="369"/>
      <c r="BI407" s="369"/>
      <c r="BJ407" s="369"/>
    </row>
    <row r="408" spans="3:62" x14ac:dyDescent="0.25">
      <c r="C408" s="369"/>
      <c r="D408" s="369"/>
      <c r="E408" s="369"/>
      <c r="F408" s="369"/>
      <c r="G408" s="369"/>
      <c r="H408" s="369"/>
      <c r="I408" s="369"/>
      <c r="J408" s="369"/>
      <c r="K408" s="369"/>
      <c r="L408" s="369"/>
      <c r="M408" s="369"/>
      <c r="N408" s="369"/>
      <c r="O408" s="369"/>
      <c r="P408" s="369"/>
      <c r="Q408" s="369"/>
      <c r="R408" s="369"/>
      <c r="S408" s="369"/>
      <c r="T408" s="369"/>
      <c r="U408" s="369"/>
      <c r="V408" s="369"/>
      <c r="W408" s="369"/>
      <c r="X408" s="369"/>
      <c r="Y408" s="369"/>
      <c r="Z408" s="369"/>
      <c r="AA408" s="369"/>
      <c r="AB408" s="369"/>
      <c r="AC408" s="369"/>
      <c r="AD408" s="369"/>
      <c r="AE408" s="369"/>
      <c r="AF408" s="369"/>
      <c r="AG408" s="369"/>
      <c r="AH408" s="369"/>
      <c r="AI408" s="369"/>
      <c r="AJ408" s="369"/>
      <c r="AK408" s="369"/>
      <c r="AL408" s="369"/>
      <c r="AM408" s="369"/>
      <c r="AN408" s="369"/>
      <c r="AO408" s="369"/>
      <c r="AP408" s="369"/>
      <c r="AQ408" s="369"/>
      <c r="AR408" s="369"/>
      <c r="AS408" s="369"/>
      <c r="AT408" s="369"/>
      <c r="AU408" s="369"/>
      <c r="AV408" s="369"/>
      <c r="AW408" s="369"/>
      <c r="AX408" s="369"/>
      <c r="AY408" s="369"/>
      <c r="AZ408" s="369"/>
      <c r="BA408" s="369"/>
      <c r="BB408" s="369"/>
      <c r="BC408" s="369"/>
      <c r="BD408" s="369"/>
      <c r="BE408" s="369"/>
      <c r="BF408" s="369"/>
      <c r="BG408" s="369"/>
      <c r="BH408" s="369"/>
      <c r="BI408" s="369"/>
      <c r="BJ408" s="369"/>
    </row>
    <row r="409" spans="3:62" x14ac:dyDescent="0.25">
      <c r="C409" s="369"/>
      <c r="D409" s="369"/>
      <c r="E409" s="369"/>
      <c r="F409" s="369"/>
      <c r="G409" s="369"/>
      <c r="H409" s="369"/>
      <c r="I409" s="369"/>
      <c r="J409" s="369"/>
      <c r="K409" s="369"/>
      <c r="L409" s="369"/>
      <c r="M409" s="369"/>
      <c r="N409" s="369"/>
      <c r="O409" s="369"/>
      <c r="P409" s="369"/>
      <c r="Q409" s="369"/>
      <c r="R409" s="369"/>
      <c r="S409" s="369"/>
      <c r="T409" s="369"/>
      <c r="U409" s="369"/>
      <c r="V409" s="369"/>
      <c r="W409" s="369"/>
      <c r="X409" s="369"/>
      <c r="Y409" s="369"/>
      <c r="Z409" s="369"/>
      <c r="AA409" s="369"/>
      <c r="AB409" s="369"/>
      <c r="AC409" s="369"/>
      <c r="AD409" s="369"/>
      <c r="AE409" s="369"/>
      <c r="AF409" s="369"/>
      <c r="AG409" s="369"/>
      <c r="AH409" s="369"/>
      <c r="AI409" s="369"/>
      <c r="AJ409" s="369"/>
      <c r="AK409" s="369"/>
      <c r="AL409" s="369"/>
      <c r="AM409" s="369"/>
      <c r="AN409" s="369"/>
      <c r="AO409" s="369"/>
      <c r="AP409" s="369"/>
      <c r="AQ409" s="369"/>
      <c r="AR409" s="369"/>
      <c r="AS409" s="369"/>
      <c r="AT409" s="369"/>
      <c r="AU409" s="369"/>
      <c r="AV409" s="369"/>
      <c r="AW409" s="369"/>
      <c r="AX409" s="369"/>
      <c r="AY409" s="369"/>
      <c r="AZ409" s="369"/>
      <c r="BA409" s="369"/>
      <c r="BB409" s="369"/>
      <c r="BC409" s="369"/>
      <c r="BD409" s="369"/>
      <c r="BE409" s="369"/>
      <c r="BF409" s="369"/>
      <c r="BG409" s="369"/>
      <c r="BH409" s="369"/>
      <c r="BI409" s="369"/>
      <c r="BJ409" s="369"/>
    </row>
    <row r="410" spans="3:62" x14ac:dyDescent="0.25">
      <c r="C410" s="369"/>
      <c r="D410" s="369"/>
      <c r="E410" s="369"/>
      <c r="F410" s="369"/>
      <c r="G410" s="369"/>
      <c r="H410" s="369"/>
      <c r="I410" s="369"/>
      <c r="J410" s="369"/>
      <c r="K410" s="369"/>
      <c r="L410" s="369"/>
      <c r="M410" s="369"/>
      <c r="N410" s="369"/>
      <c r="O410" s="369"/>
      <c r="P410" s="369"/>
      <c r="Q410" s="369"/>
      <c r="R410" s="369"/>
      <c r="S410" s="369"/>
      <c r="T410" s="369"/>
      <c r="U410" s="369"/>
      <c r="V410" s="369"/>
      <c r="W410" s="369"/>
      <c r="X410" s="369"/>
      <c r="Y410" s="369"/>
      <c r="Z410" s="369"/>
      <c r="AA410" s="369"/>
      <c r="AB410" s="369"/>
      <c r="AC410" s="369"/>
      <c r="AD410" s="369"/>
      <c r="AE410" s="369"/>
      <c r="AF410" s="369"/>
      <c r="AG410" s="369"/>
      <c r="AH410" s="369"/>
      <c r="AI410" s="369"/>
      <c r="AJ410" s="369"/>
      <c r="AK410" s="369"/>
      <c r="AL410" s="369"/>
      <c r="AM410" s="369"/>
      <c r="AN410" s="369"/>
      <c r="AO410" s="369"/>
      <c r="AP410" s="369"/>
      <c r="AQ410" s="369"/>
      <c r="AR410" s="369"/>
      <c r="AS410" s="369"/>
      <c r="AT410" s="369"/>
      <c r="AU410" s="369"/>
      <c r="AV410" s="369"/>
      <c r="AW410" s="369"/>
      <c r="AX410" s="369"/>
      <c r="AY410" s="369"/>
      <c r="AZ410" s="369"/>
      <c r="BA410" s="369"/>
      <c r="BB410" s="369"/>
      <c r="BC410" s="369"/>
      <c r="BD410" s="369"/>
      <c r="BE410" s="369"/>
      <c r="BF410" s="369"/>
      <c r="BG410" s="369"/>
      <c r="BH410" s="369"/>
      <c r="BI410" s="369"/>
      <c r="BJ410" s="369"/>
    </row>
    <row r="411" spans="3:62" x14ac:dyDescent="0.25">
      <c r="C411" s="369"/>
      <c r="D411" s="369"/>
      <c r="E411" s="369"/>
      <c r="F411" s="369"/>
      <c r="G411" s="369"/>
      <c r="H411" s="369"/>
      <c r="I411" s="369"/>
      <c r="J411" s="369"/>
      <c r="K411" s="369"/>
      <c r="L411" s="369"/>
      <c r="M411" s="369"/>
      <c r="N411" s="369"/>
      <c r="O411" s="369"/>
      <c r="P411" s="369"/>
      <c r="Q411" s="369"/>
      <c r="R411" s="369"/>
      <c r="S411" s="369"/>
      <c r="T411" s="369"/>
      <c r="U411" s="369"/>
      <c r="V411" s="369"/>
      <c r="W411" s="369"/>
      <c r="X411" s="369"/>
      <c r="Y411" s="369"/>
      <c r="Z411" s="369"/>
      <c r="AA411" s="369"/>
      <c r="AB411" s="369"/>
      <c r="AC411" s="369"/>
      <c r="AD411" s="369"/>
      <c r="AE411" s="369"/>
      <c r="AF411" s="369"/>
      <c r="AG411" s="369"/>
      <c r="AH411" s="369"/>
      <c r="AI411" s="369"/>
      <c r="AJ411" s="369"/>
      <c r="AK411" s="369"/>
      <c r="AL411" s="369"/>
      <c r="AM411" s="369"/>
      <c r="AN411" s="369"/>
      <c r="AO411" s="369"/>
      <c r="AP411" s="369"/>
      <c r="AQ411" s="369"/>
      <c r="AR411" s="369"/>
      <c r="AS411" s="369"/>
      <c r="AT411" s="369"/>
      <c r="AU411" s="369"/>
      <c r="AV411" s="369"/>
      <c r="AW411" s="369"/>
      <c r="AX411" s="369"/>
      <c r="AY411" s="369"/>
      <c r="AZ411" s="369"/>
      <c r="BA411" s="369"/>
      <c r="BB411" s="369"/>
      <c r="BC411" s="369"/>
      <c r="BD411" s="369"/>
      <c r="BE411" s="369"/>
      <c r="BF411" s="369"/>
      <c r="BG411" s="369"/>
      <c r="BH411" s="369"/>
      <c r="BI411" s="369"/>
      <c r="BJ411" s="369"/>
    </row>
    <row r="412" spans="3:62" x14ac:dyDescent="0.25">
      <c r="C412" s="369"/>
      <c r="D412" s="369"/>
      <c r="E412" s="369"/>
      <c r="F412" s="369"/>
      <c r="G412" s="369"/>
      <c r="H412" s="369"/>
      <c r="I412" s="369"/>
      <c r="J412" s="369"/>
      <c r="K412" s="369"/>
      <c r="L412" s="369"/>
      <c r="M412" s="369"/>
      <c r="N412" s="369"/>
      <c r="O412" s="369"/>
      <c r="P412" s="369"/>
      <c r="Q412" s="369"/>
      <c r="R412" s="369"/>
      <c r="S412" s="369"/>
      <c r="T412" s="369"/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69"/>
      <c r="AI412" s="369"/>
      <c r="AJ412" s="369"/>
      <c r="AK412" s="369"/>
      <c r="AL412" s="369"/>
      <c r="AM412" s="369"/>
      <c r="AN412" s="369"/>
      <c r="AO412" s="369"/>
      <c r="AP412" s="369"/>
      <c r="AQ412" s="369"/>
      <c r="AR412" s="369"/>
      <c r="AS412" s="369"/>
      <c r="AT412" s="369"/>
      <c r="AU412" s="369"/>
      <c r="AV412" s="369"/>
      <c r="AW412" s="369"/>
      <c r="AX412" s="369"/>
      <c r="AY412" s="369"/>
      <c r="AZ412" s="369"/>
      <c r="BA412" s="369"/>
      <c r="BB412" s="369"/>
      <c r="BC412" s="369"/>
      <c r="BD412" s="369"/>
      <c r="BE412" s="369"/>
      <c r="BF412" s="369"/>
      <c r="BG412" s="369"/>
      <c r="BH412" s="369"/>
      <c r="BI412" s="369"/>
      <c r="BJ412" s="369"/>
    </row>
    <row r="413" spans="3:62" x14ac:dyDescent="0.25">
      <c r="C413" s="369"/>
      <c r="D413" s="369"/>
      <c r="E413" s="369"/>
      <c r="F413" s="369"/>
      <c r="G413" s="369"/>
      <c r="H413" s="369"/>
      <c r="I413" s="369"/>
      <c r="J413" s="369"/>
      <c r="K413" s="369"/>
      <c r="L413" s="369"/>
      <c r="M413" s="369"/>
      <c r="N413" s="369"/>
      <c r="O413" s="369"/>
      <c r="P413" s="369"/>
      <c r="Q413" s="369"/>
      <c r="R413" s="369"/>
      <c r="S413" s="369"/>
      <c r="T413" s="369"/>
      <c r="U413" s="369"/>
      <c r="V413" s="369"/>
      <c r="W413" s="369"/>
      <c r="X413" s="369"/>
      <c r="Y413" s="369"/>
      <c r="Z413" s="369"/>
      <c r="AA413" s="369"/>
      <c r="AB413" s="369"/>
      <c r="AC413" s="369"/>
      <c r="AD413" s="369"/>
      <c r="AE413" s="369"/>
      <c r="AF413" s="369"/>
      <c r="AG413" s="369"/>
      <c r="AH413" s="369"/>
      <c r="AI413" s="369"/>
      <c r="AJ413" s="369"/>
      <c r="AK413" s="369"/>
      <c r="AL413" s="369"/>
      <c r="AM413" s="369"/>
      <c r="AN413" s="369"/>
      <c r="AO413" s="369"/>
      <c r="AP413" s="369"/>
      <c r="AQ413" s="369"/>
      <c r="AR413" s="369"/>
      <c r="AS413" s="369"/>
      <c r="AT413" s="369"/>
      <c r="AU413" s="369"/>
      <c r="AV413" s="369"/>
      <c r="AW413" s="369"/>
      <c r="AX413" s="369"/>
      <c r="AY413" s="369"/>
      <c r="AZ413" s="369"/>
      <c r="BA413" s="369"/>
      <c r="BB413" s="369"/>
      <c r="BC413" s="369"/>
      <c r="BD413" s="369"/>
      <c r="BE413" s="369"/>
      <c r="BF413" s="369"/>
      <c r="BG413" s="369"/>
      <c r="BH413" s="369"/>
      <c r="BI413" s="369"/>
      <c r="BJ413" s="369"/>
    </row>
    <row r="414" spans="3:62" x14ac:dyDescent="0.25">
      <c r="C414" s="369"/>
      <c r="D414" s="369"/>
      <c r="E414" s="369"/>
      <c r="F414" s="369"/>
      <c r="G414" s="369"/>
      <c r="H414" s="369"/>
      <c r="I414" s="369"/>
      <c r="J414" s="369"/>
      <c r="K414" s="369"/>
      <c r="L414" s="369"/>
      <c r="M414" s="369"/>
      <c r="N414" s="369"/>
      <c r="O414" s="369"/>
      <c r="P414" s="369"/>
      <c r="Q414" s="369"/>
      <c r="R414" s="369"/>
      <c r="S414" s="369"/>
      <c r="T414" s="369"/>
      <c r="U414" s="369"/>
      <c r="V414" s="369"/>
      <c r="W414" s="369"/>
      <c r="X414" s="369"/>
      <c r="Y414" s="369"/>
      <c r="Z414" s="369"/>
      <c r="AA414" s="369"/>
      <c r="AB414" s="369"/>
      <c r="AC414" s="369"/>
      <c r="AD414" s="369"/>
      <c r="AE414" s="369"/>
      <c r="AF414" s="369"/>
      <c r="AG414" s="369"/>
      <c r="AH414" s="369"/>
      <c r="AI414" s="369"/>
      <c r="AJ414" s="369"/>
      <c r="AK414" s="369"/>
      <c r="AL414" s="369"/>
      <c r="AM414" s="369"/>
      <c r="AN414" s="369"/>
      <c r="AO414" s="369"/>
      <c r="AP414" s="369"/>
      <c r="AQ414" s="369"/>
      <c r="AR414" s="369"/>
      <c r="AS414" s="369"/>
      <c r="AT414" s="369"/>
      <c r="AU414" s="369"/>
      <c r="AV414" s="369"/>
      <c r="AW414" s="369"/>
      <c r="AX414" s="369"/>
      <c r="AY414" s="369"/>
      <c r="AZ414" s="369"/>
      <c r="BA414" s="369"/>
      <c r="BB414" s="369"/>
      <c r="BC414" s="369"/>
      <c r="BD414" s="369"/>
      <c r="BE414" s="369"/>
      <c r="BF414" s="369"/>
      <c r="BG414" s="369"/>
      <c r="BH414" s="369"/>
      <c r="BI414" s="369"/>
      <c r="BJ414" s="369"/>
    </row>
    <row r="415" spans="3:62" x14ac:dyDescent="0.25">
      <c r="C415" s="369"/>
      <c r="D415" s="369"/>
      <c r="E415" s="369"/>
      <c r="F415" s="369"/>
      <c r="G415" s="369"/>
      <c r="H415" s="369"/>
      <c r="I415" s="369"/>
      <c r="J415" s="369"/>
      <c r="K415" s="369"/>
      <c r="L415" s="369"/>
      <c r="M415" s="369"/>
      <c r="N415" s="369"/>
      <c r="O415" s="369"/>
      <c r="P415" s="369"/>
      <c r="Q415" s="369"/>
      <c r="R415" s="369"/>
      <c r="S415" s="369"/>
      <c r="T415" s="369"/>
      <c r="U415" s="369"/>
      <c r="V415" s="369"/>
      <c r="W415" s="369"/>
      <c r="X415" s="369"/>
      <c r="Y415" s="369"/>
      <c r="Z415" s="369"/>
      <c r="AA415" s="369"/>
      <c r="AB415" s="369"/>
      <c r="AC415" s="369"/>
      <c r="AD415" s="369"/>
      <c r="AE415" s="369"/>
      <c r="AF415" s="369"/>
      <c r="AG415" s="369"/>
      <c r="AH415" s="369"/>
      <c r="AI415" s="369"/>
      <c r="AJ415" s="369"/>
      <c r="AK415" s="369"/>
      <c r="AL415" s="369"/>
      <c r="AM415" s="369"/>
      <c r="AN415" s="369"/>
      <c r="AO415" s="369"/>
      <c r="AP415" s="369"/>
      <c r="AQ415" s="369"/>
      <c r="AR415" s="369"/>
      <c r="AS415" s="369"/>
      <c r="AT415" s="369"/>
      <c r="AU415" s="369"/>
      <c r="AV415" s="369"/>
      <c r="AW415" s="369"/>
      <c r="AX415" s="369"/>
      <c r="AY415" s="369"/>
      <c r="AZ415" s="369"/>
      <c r="BA415" s="369"/>
      <c r="BB415" s="369"/>
      <c r="BC415" s="369"/>
      <c r="BD415" s="369"/>
      <c r="BE415" s="369"/>
      <c r="BF415" s="369"/>
      <c r="BG415" s="369"/>
      <c r="BH415" s="369"/>
      <c r="BI415" s="369"/>
      <c r="BJ415" s="369"/>
    </row>
    <row r="416" spans="3:62" x14ac:dyDescent="0.25">
      <c r="C416" s="369"/>
      <c r="D416" s="369"/>
      <c r="E416" s="369"/>
      <c r="F416" s="369"/>
      <c r="G416" s="369"/>
      <c r="H416" s="369"/>
      <c r="I416" s="369"/>
      <c r="J416" s="369"/>
      <c r="K416" s="369"/>
      <c r="L416" s="369"/>
      <c r="M416" s="369"/>
      <c r="N416" s="369"/>
      <c r="O416" s="369"/>
      <c r="P416" s="369"/>
      <c r="Q416" s="369"/>
      <c r="R416" s="369"/>
      <c r="S416" s="369"/>
      <c r="T416" s="369"/>
      <c r="U416" s="369"/>
      <c r="V416" s="369"/>
      <c r="W416" s="369"/>
      <c r="X416" s="369"/>
      <c r="Y416" s="369"/>
      <c r="Z416" s="369"/>
      <c r="AA416" s="369"/>
      <c r="AB416" s="369"/>
      <c r="AC416" s="369"/>
      <c r="AD416" s="369"/>
      <c r="AE416" s="369"/>
      <c r="AF416" s="369"/>
      <c r="AG416" s="369"/>
      <c r="AH416" s="369"/>
      <c r="AI416" s="369"/>
      <c r="AJ416" s="369"/>
      <c r="AK416" s="369"/>
      <c r="AL416" s="369"/>
      <c r="AM416" s="369"/>
      <c r="AN416" s="369"/>
      <c r="AO416" s="369"/>
      <c r="AP416" s="369"/>
      <c r="AQ416" s="369"/>
      <c r="AR416" s="369"/>
      <c r="AS416" s="369"/>
      <c r="AT416" s="369"/>
      <c r="AU416" s="369"/>
      <c r="AV416" s="369"/>
      <c r="AW416" s="369"/>
      <c r="AX416" s="369"/>
      <c r="AY416" s="369"/>
      <c r="AZ416" s="369"/>
      <c r="BA416" s="369"/>
      <c r="BB416" s="369"/>
      <c r="BC416" s="369"/>
      <c r="BD416" s="369"/>
      <c r="BE416" s="369"/>
      <c r="BF416" s="369"/>
      <c r="BG416" s="369"/>
      <c r="BH416" s="369"/>
      <c r="BI416" s="369"/>
      <c r="BJ416" s="369"/>
    </row>
    <row r="417" spans="3:62" x14ac:dyDescent="0.25">
      <c r="C417" s="369"/>
      <c r="D417" s="369"/>
      <c r="E417" s="369"/>
      <c r="F417" s="369"/>
      <c r="G417" s="369"/>
      <c r="H417" s="369"/>
      <c r="I417" s="369"/>
      <c r="J417" s="369"/>
      <c r="K417" s="369"/>
      <c r="L417" s="369"/>
      <c r="M417" s="369"/>
      <c r="N417" s="369"/>
      <c r="O417" s="369"/>
      <c r="P417" s="369"/>
      <c r="Q417" s="369"/>
      <c r="R417" s="369"/>
      <c r="S417" s="369"/>
      <c r="T417" s="369"/>
      <c r="U417" s="369"/>
      <c r="V417" s="369"/>
      <c r="W417" s="369"/>
      <c r="X417" s="369"/>
      <c r="Y417" s="369"/>
      <c r="Z417" s="369"/>
      <c r="AA417" s="369"/>
      <c r="AB417" s="369"/>
      <c r="AC417" s="369"/>
      <c r="AD417" s="369"/>
      <c r="AE417" s="369"/>
      <c r="AF417" s="369"/>
      <c r="AG417" s="369"/>
      <c r="AH417" s="369"/>
      <c r="AI417" s="369"/>
      <c r="AJ417" s="369"/>
      <c r="AK417" s="369"/>
      <c r="AL417" s="369"/>
      <c r="AM417" s="369"/>
      <c r="AN417" s="369"/>
      <c r="AO417" s="369"/>
      <c r="AP417" s="369"/>
      <c r="AQ417" s="369"/>
      <c r="AR417" s="369"/>
      <c r="AS417" s="369"/>
      <c r="AT417" s="369"/>
      <c r="AU417" s="369"/>
      <c r="AV417" s="369"/>
      <c r="AW417" s="369"/>
      <c r="AX417" s="369"/>
      <c r="AY417" s="369"/>
      <c r="AZ417" s="369"/>
      <c r="BA417" s="369"/>
      <c r="BB417" s="369"/>
      <c r="BC417" s="369"/>
      <c r="BD417" s="369"/>
      <c r="BE417" s="369"/>
      <c r="BF417" s="369"/>
      <c r="BG417" s="369"/>
      <c r="BH417" s="369"/>
      <c r="BI417" s="369"/>
      <c r="BJ417" s="369"/>
    </row>
    <row r="418" spans="3:62" x14ac:dyDescent="0.25">
      <c r="C418" s="369"/>
      <c r="D418" s="369"/>
      <c r="E418" s="369"/>
      <c r="F418" s="369"/>
      <c r="G418" s="369"/>
      <c r="H418" s="369"/>
      <c r="I418" s="369"/>
      <c r="J418" s="369"/>
      <c r="K418" s="369"/>
      <c r="L418" s="369"/>
      <c r="M418" s="369"/>
      <c r="N418" s="369"/>
      <c r="O418" s="369"/>
      <c r="P418" s="369"/>
      <c r="Q418" s="369"/>
      <c r="R418" s="369"/>
      <c r="S418" s="369"/>
      <c r="T418" s="369"/>
      <c r="U418" s="369"/>
      <c r="V418" s="369"/>
      <c r="W418" s="369"/>
      <c r="X418" s="369"/>
      <c r="Y418" s="369"/>
      <c r="Z418" s="369"/>
      <c r="AA418" s="369"/>
      <c r="AB418" s="369"/>
      <c r="AC418" s="369"/>
      <c r="AD418" s="369"/>
      <c r="AE418" s="369"/>
      <c r="AF418" s="369"/>
      <c r="AG418" s="369"/>
      <c r="AH418" s="369"/>
      <c r="AI418" s="369"/>
      <c r="AJ418" s="369"/>
      <c r="AK418" s="369"/>
      <c r="AL418" s="369"/>
      <c r="AM418" s="369"/>
      <c r="AN418" s="369"/>
      <c r="AO418" s="369"/>
      <c r="AP418" s="369"/>
      <c r="AQ418" s="369"/>
      <c r="AR418" s="369"/>
      <c r="AS418" s="369"/>
      <c r="AT418" s="369"/>
      <c r="AU418" s="369"/>
      <c r="AV418" s="369"/>
      <c r="AW418" s="369"/>
      <c r="AX418" s="369"/>
      <c r="AY418" s="369"/>
      <c r="AZ418" s="369"/>
      <c r="BA418" s="369"/>
      <c r="BB418" s="369"/>
      <c r="BC418" s="369"/>
      <c r="BD418" s="369"/>
      <c r="BE418" s="369"/>
      <c r="BF418" s="369"/>
      <c r="BG418" s="369"/>
      <c r="BH418" s="369"/>
      <c r="BI418" s="369"/>
      <c r="BJ418" s="369"/>
    </row>
    <row r="419" spans="3:62" x14ac:dyDescent="0.25">
      <c r="C419" s="369"/>
      <c r="D419" s="369"/>
      <c r="E419" s="369"/>
      <c r="F419" s="369"/>
      <c r="G419" s="369"/>
      <c r="H419" s="369"/>
      <c r="I419" s="369"/>
      <c r="J419" s="369"/>
      <c r="K419" s="369"/>
      <c r="L419" s="369"/>
      <c r="M419" s="369"/>
      <c r="N419" s="369"/>
      <c r="O419" s="369"/>
      <c r="P419" s="369"/>
      <c r="Q419" s="369"/>
      <c r="R419" s="369"/>
      <c r="S419" s="369"/>
      <c r="T419" s="369"/>
      <c r="U419" s="369"/>
      <c r="V419" s="369"/>
      <c r="W419" s="369"/>
      <c r="X419" s="369"/>
      <c r="Y419" s="369"/>
      <c r="Z419" s="369"/>
      <c r="AA419" s="369"/>
      <c r="AB419" s="369"/>
      <c r="AC419" s="369"/>
      <c r="AD419" s="369"/>
      <c r="AE419" s="369"/>
      <c r="AF419" s="369"/>
      <c r="AG419" s="369"/>
      <c r="AH419" s="369"/>
      <c r="AI419" s="369"/>
      <c r="AJ419" s="369"/>
      <c r="AK419" s="369"/>
      <c r="AL419" s="369"/>
      <c r="AM419" s="369"/>
      <c r="AN419" s="369"/>
      <c r="AO419" s="369"/>
      <c r="AP419" s="369"/>
      <c r="AQ419" s="369"/>
      <c r="AR419" s="369"/>
      <c r="AS419" s="369"/>
      <c r="AT419" s="369"/>
      <c r="AU419" s="369"/>
      <c r="AV419" s="369"/>
      <c r="AW419" s="369"/>
      <c r="AX419" s="369"/>
      <c r="AY419" s="369"/>
      <c r="AZ419" s="369"/>
      <c r="BA419" s="369"/>
      <c r="BB419" s="369"/>
      <c r="BC419" s="369"/>
      <c r="BD419" s="369"/>
      <c r="BE419" s="369"/>
      <c r="BF419" s="369"/>
      <c r="BG419" s="369"/>
      <c r="BH419" s="369"/>
      <c r="BI419" s="369"/>
      <c r="BJ419" s="369"/>
    </row>
    <row r="420" spans="3:62" x14ac:dyDescent="0.25">
      <c r="C420" s="369"/>
      <c r="D420" s="369"/>
      <c r="E420" s="369"/>
      <c r="F420" s="369"/>
      <c r="G420" s="369"/>
      <c r="H420" s="369"/>
      <c r="I420" s="369"/>
      <c r="J420" s="369"/>
      <c r="K420" s="369"/>
      <c r="L420" s="369"/>
      <c r="M420" s="369"/>
      <c r="N420" s="369"/>
      <c r="O420" s="369"/>
      <c r="P420" s="369"/>
      <c r="Q420" s="369"/>
      <c r="R420" s="369"/>
      <c r="S420" s="369"/>
      <c r="T420" s="369"/>
      <c r="U420" s="369"/>
      <c r="V420" s="369"/>
      <c r="W420" s="369"/>
      <c r="X420" s="369"/>
      <c r="Y420" s="369"/>
      <c r="Z420" s="369"/>
      <c r="AA420" s="369"/>
      <c r="AB420" s="369"/>
      <c r="AC420" s="369"/>
      <c r="AD420" s="369"/>
      <c r="AE420" s="369"/>
      <c r="AF420" s="369"/>
      <c r="AG420" s="369"/>
      <c r="AH420" s="369"/>
      <c r="AI420" s="369"/>
      <c r="AJ420" s="369"/>
      <c r="AK420" s="369"/>
      <c r="AL420" s="369"/>
      <c r="AM420" s="369"/>
      <c r="AN420" s="369"/>
      <c r="AO420" s="369"/>
      <c r="AP420" s="369"/>
      <c r="AQ420" s="369"/>
      <c r="AR420" s="369"/>
      <c r="AS420" s="369"/>
      <c r="AT420" s="369"/>
      <c r="AU420" s="369"/>
      <c r="AV420" s="369"/>
      <c r="AW420" s="369"/>
      <c r="AX420" s="369"/>
      <c r="AY420" s="369"/>
      <c r="AZ420" s="369"/>
      <c r="BA420" s="369"/>
      <c r="BB420" s="369"/>
      <c r="BC420" s="369"/>
      <c r="BD420" s="369"/>
      <c r="BE420" s="369"/>
      <c r="BF420" s="369"/>
      <c r="BG420" s="369"/>
      <c r="BH420" s="369"/>
      <c r="BI420" s="369"/>
      <c r="BJ420" s="369"/>
    </row>
    <row r="421" spans="3:62" x14ac:dyDescent="0.25">
      <c r="C421" s="369"/>
      <c r="D421" s="369"/>
      <c r="E421" s="369"/>
      <c r="F421" s="369"/>
      <c r="G421" s="369"/>
      <c r="H421" s="369"/>
      <c r="I421" s="369"/>
      <c r="J421" s="369"/>
      <c r="K421" s="369"/>
      <c r="L421" s="369"/>
      <c r="M421" s="369"/>
      <c r="N421" s="369"/>
      <c r="O421" s="369"/>
      <c r="P421" s="369"/>
      <c r="Q421" s="369"/>
      <c r="R421" s="369"/>
      <c r="S421" s="369"/>
      <c r="T421" s="369"/>
      <c r="U421" s="369"/>
      <c r="V421" s="369"/>
      <c r="W421" s="369"/>
      <c r="X421" s="369"/>
      <c r="Y421" s="369"/>
      <c r="Z421" s="369"/>
      <c r="AA421" s="369"/>
      <c r="AB421" s="369"/>
      <c r="AC421" s="369"/>
      <c r="AD421" s="369"/>
      <c r="AE421" s="369"/>
      <c r="AF421" s="369"/>
      <c r="AG421" s="369"/>
      <c r="AH421" s="369"/>
      <c r="AI421" s="369"/>
      <c r="AJ421" s="369"/>
      <c r="AK421" s="369"/>
      <c r="AL421" s="369"/>
      <c r="AM421" s="369"/>
      <c r="AN421" s="369"/>
      <c r="AO421" s="369"/>
      <c r="AP421" s="369"/>
      <c r="AQ421" s="369"/>
      <c r="AR421" s="369"/>
      <c r="AS421" s="369"/>
      <c r="AT421" s="369"/>
      <c r="AU421" s="369"/>
      <c r="AV421" s="369"/>
      <c r="AW421" s="369"/>
      <c r="AX421" s="369"/>
      <c r="AY421" s="369"/>
      <c r="AZ421" s="369"/>
      <c r="BA421" s="369"/>
      <c r="BB421" s="369"/>
      <c r="BC421" s="369"/>
      <c r="BD421" s="369"/>
      <c r="BE421" s="369"/>
      <c r="BF421" s="369"/>
      <c r="BG421" s="369"/>
      <c r="BH421" s="369"/>
      <c r="BI421" s="369"/>
      <c r="BJ421" s="369"/>
    </row>
    <row r="422" spans="3:62" x14ac:dyDescent="0.25">
      <c r="C422" s="369"/>
      <c r="D422" s="369"/>
      <c r="E422" s="369"/>
      <c r="F422" s="369"/>
      <c r="G422" s="369"/>
      <c r="H422" s="369"/>
      <c r="I422" s="369"/>
      <c r="J422" s="369"/>
      <c r="K422" s="369"/>
      <c r="L422" s="369"/>
      <c r="M422" s="369"/>
      <c r="N422" s="369"/>
      <c r="O422" s="369"/>
      <c r="P422" s="369"/>
      <c r="Q422" s="369"/>
      <c r="R422" s="369"/>
      <c r="S422" s="369"/>
      <c r="T422" s="369"/>
      <c r="U422" s="369"/>
      <c r="V422" s="369"/>
      <c r="W422" s="369"/>
      <c r="X422" s="369"/>
      <c r="Y422" s="369"/>
      <c r="Z422" s="369"/>
      <c r="AA422" s="369"/>
      <c r="AB422" s="369"/>
      <c r="AC422" s="369"/>
      <c r="AD422" s="369"/>
      <c r="AE422" s="369"/>
      <c r="AF422" s="369"/>
      <c r="AG422" s="369"/>
      <c r="AH422" s="369"/>
      <c r="AI422" s="369"/>
      <c r="AJ422" s="369"/>
      <c r="AK422" s="369"/>
      <c r="AL422" s="369"/>
      <c r="AM422" s="369"/>
      <c r="AN422" s="369"/>
      <c r="AO422" s="369"/>
      <c r="AP422" s="369"/>
      <c r="AQ422" s="369"/>
      <c r="AR422" s="369"/>
      <c r="AS422" s="369"/>
      <c r="AT422" s="369"/>
      <c r="AU422" s="369"/>
      <c r="AV422" s="369"/>
      <c r="AW422" s="369"/>
      <c r="AX422" s="369"/>
      <c r="AY422" s="369"/>
      <c r="AZ422" s="369"/>
      <c r="BA422" s="369"/>
      <c r="BB422" s="369"/>
      <c r="BC422" s="369"/>
      <c r="BD422" s="369"/>
      <c r="BE422" s="369"/>
      <c r="BF422" s="369"/>
      <c r="BG422" s="369"/>
      <c r="BH422" s="369"/>
      <c r="BI422" s="369"/>
      <c r="BJ422" s="369"/>
    </row>
    <row r="423" spans="3:62" x14ac:dyDescent="0.25">
      <c r="C423" s="369"/>
      <c r="D423" s="369"/>
      <c r="E423" s="369"/>
      <c r="F423" s="369"/>
      <c r="G423" s="369"/>
      <c r="H423" s="369"/>
      <c r="I423" s="369"/>
      <c r="J423" s="369"/>
      <c r="K423" s="369"/>
      <c r="L423" s="369"/>
      <c r="M423" s="369"/>
      <c r="N423" s="369"/>
      <c r="O423" s="369"/>
      <c r="P423" s="369"/>
      <c r="Q423" s="369"/>
      <c r="R423" s="369"/>
      <c r="S423" s="369"/>
      <c r="T423" s="369"/>
      <c r="U423" s="369"/>
      <c r="V423" s="369"/>
      <c r="W423" s="369"/>
      <c r="X423" s="369"/>
      <c r="Y423" s="369"/>
      <c r="Z423" s="369"/>
      <c r="AA423" s="369"/>
      <c r="AB423" s="369"/>
      <c r="AC423" s="369"/>
      <c r="AD423" s="369"/>
      <c r="AE423" s="369"/>
      <c r="AF423" s="369"/>
      <c r="AG423" s="369"/>
      <c r="AH423" s="369"/>
      <c r="AI423" s="369"/>
      <c r="AJ423" s="369"/>
      <c r="AK423" s="369"/>
      <c r="AL423" s="369"/>
      <c r="AM423" s="369"/>
      <c r="AN423" s="369"/>
      <c r="AO423" s="369"/>
      <c r="AP423" s="369"/>
      <c r="AQ423" s="369"/>
      <c r="AR423" s="369"/>
      <c r="AS423" s="369"/>
      <c r="AT423" s="369"/>
      <c r="AU423" s="369"/>
      <c r="AV423" s="369"/>
      <c r="AW423" s="369"/>
      <c r="AX423" s="369"/>
      <c r="AY423" s="369"/>
      <c r="AZ423" s="369"/>
      <c r="BA423" s="369"/>
      <c r="BB423" s="369"/>
      <c r="BC423" s="369"/>
      <c r="BD423" s="369"/>
      <c r="BE423" s="369"/>
      <c r="BF423" s="369"/>
      <c r="BG423" s="369"/>
      <c r="BH423" s="369"/>
      <c r="BI423" s="369"/>
      <c r="BJ423" s="369"/>
    </row>
    <row r="424" spans="3:62" x14ac:dyDescent="0.25">
      <c r="C424" s="369"/>
      <c r="D424" s="369"/>
      <c r="E424" s="369"/>
      <c r="F424" s="369"/>
      <c r="G424" s="369"/>
      <c r="H424" s="369"/>
      <c r="I424" s="369"/>
      <c r="J424" s="369"/>
      <c r="K424" s="369"/>
      <c r="L424" s="369"/>
      <c r="M424" s="369"/>
      <c r="N424" s="369"/>
      <c r="O424" s="369"/>
      <c r="P424" s="369"/>
      <c r="Q424" s="369"/>
      <c r="R424" s="369"/>
      <c r="S424" s="369"/>
      <c r="T424" s="369"/>
      <c r="U424" s="369"/>
      <c r="V424" s="369"/>
      <c r="W424" s="369"/>
      <c r="X424" s="369"/>
      <c r="Y424" s="369"/>
      <c r="Z424" s="369"/>
      <c r="AA424" s="369"/>
      <c r="AB424" s="369"/>
      <c r="AC424" s="369"/>
      <c r="AD424" s="369"/>
      <c r="AE424" s="369"/>
      <c r="AF424" s="369"/>
      <c r="AG424" s="369"/>
      <c r="AH424" s="369"/>
      <c r="AI424" s="369"/>
      <c r="AJ424" s="369"/>
      <c r="AK424" s="369"/>
      <c r="AL424" s="369"/>
      <c r="AM424" s="369"/>
      <c r="AN424" s="369"/>
      <c r="AO424" s="369"/>
      <c r="AP424" s="369"/>
      <c r="AQ424" s="369"/>
      <c r="AR424" s="369"/>
      <c r="AS424" s="369"/>
      <c r="AT424" s="369"/>
      <c r="AU424" s="369"/>
      <c r="AV424" s="369"/>
      <c r="AW424" s="369"/>
      <c r="AX424" s="369"/>
      <c r="AY424" s="369"/>
      <c r="AZ424" s="369"/>
      <c r="BA424" s="369"/>
      <c r="BB424" s="369"/>
      <c r="BC424" s="369"/>
      <c r="BD424" s="369"/>
      <c r="BE424" s="369"/>
      <c r="BF424" s="369"/>
      <c r="BG424" s="369"/>
      <c r="BH424" s="369"/>
      <c r="BI424" s="369"/>
      <c r="BJ424" s="369"/>
    </row>
    <row r="425" spans="3:62" x14ac:dyDescent="0.25">
      <c r="C425" s="369"/>
      <c r="D425" s="369"/>
      <c r="E425" s="369"/>
      <c r="F425" s="369"/>
      <c r="G425" s="369"/>
      <c r="H425" s="369"/>
      <c r="I425" s="369"/>
      <c r="J425" s="369"/>
      <c r="K425" s="369"/>
      <c r="L425" s="369"/>
      <c r="M425" s="369"/>
      <c r="N425" s="369"/>
      <c r="O425" s="369"/>
      <c r="P425" s="369"/>
      <c r="Q425" s="369"/>
      <c r="R425" s="369"/>
      <c r="S425" s="369"/>
      <c r="T425" s="369"/>
      <c r="U425" s="369"/>
      <c r="V425" s="369"/>
      <c r="W425" s="369"/>
      <c r="X425" s="369"/>
      <c r="Y425" s="369"/>
      <c r="Z425" s="369"/>
      <c r="AA425" s="369"/>
      <c r="AB425" s="369"/>
      <c r="AC425" s="369"/>
      <c r="AD425" s="369"/>
      <c r="AE425" s="369"/>
      <c r="AF425" s="369"/>
      <c r="AG425" s="369"/>
      <c r="AH425" s="369"/>
      <c r="AI425" s="369"/>
      <c r="AJ425" s="369"/>
      <c r="AK425" s="369"/>
      <c r="AL425" s="369"/>
      <c r="AM425" s="369"/>
      <c r="AN425" s="369"/>
      <c r="AO425" s="369"/>
      <c r="AP425" s="369"/>
      <c r="AQ425" s="369"/>
      <c r="AR425" s="369"/>
      <c r="AS425" s="369"/>
      <c r="AT425" s="369"/>
      <c r="AU425" s="369"/>
      <c r="AV425" s="369"/>
      <c r="AW425" s="369"/>
      <c r="AX425" s="369"/>
      <c r="AY425" s="369"/>
      <c r="AZ425" s="369"/>
      <c r="BA425" s="369"/>
      <c r="BB425" s="369"/>
      <c r="BC425" s="369"/>
      <c r="BD425" s="369"/>
      <c r="BE425" s="369"/>
      <c r="BF425" s="369"/>
      <c r="BG425" s="369"/>
      <c r="BH425" s="369"/>
      <c r="BI425" s="369"/>
      <c r="BJ425" s="369"/>
    </row>
    <row r="426" spans="3:62" x14ac:dyDescent="0.25">
      <c r="C426" s="369"/>
      <c r="D426" s="369"/>
      <c r="E426" s="369"/>
      <c r="F426" s="369"/>
      <c r="G426" s="369"/>
      <c r="H426" s="369"/>
      <c r="I426" s="369"/>
      <c r="J426" s="369"/>
      <c r="K426" s="369"/>
      <c r="L426" s="369"/>
      <c r="M426" s="369"/>
      <c r="N426" s="369"/>
      <c r="O426" s="369"/>
      <c r="P426" s="369"/>
      <c r="Q426" s="369"/>
      <c r="R426" s="369"/>
      <c r="S426" s="369"/>
      <c r="T426" s="369"/>
      <c r="U426" s="369"/>
      <c r="V426" s="369"/>
      <c r="W426" s="369"/>
      <c r="X426" s="369"/>
      <c r="Y426" s="369"/>
      <c r="Z426" s="369"/>
      <c r="AA426" s="369"/>
      <c r="AB426" s="369"/>
      <c r="AC426" s="369"/>
      <c r="AD426" s="369"/>
      <c r="AE426" s="369"/>
      <c r="AF426" s="369"/>
      <c r="AG426" s="369"/>
      <c r="AH426" s="369"/>
      <c r="AI426" s="369"/>
      <c r="AJ426" s="369"/>
      <c r="AK426" s="369"/>
      <c r="AL426" s="369"/>
      <c r="AM426" s="369"/>
      <c r="AN426" s="369"/>
      <c r="AO426" s="369"/>
      <c r="AP426" s="369"/>
      <c r="AQ426" s="369"/>
      <c r="AR426" s="369"/>
      <c r="AS426" s="369"/>
      <c r="AT426" s="369"/>
      <c r="AU426" s="369"/>
      <c r="AV426" s="369"/>
      <c r="AW426" s="369"/>
      <c r="AX426" s="369"/>
      <c r="AY426" s="369"/>
      <c r="AZ426" s="369"/>
      <c r="BA426" s="369"/>
      <c r="BB426" s="369"/>
      <c r="BC426" s="369"/>
      <c r="BD426" s="369"/>
      <c r="BE426" s="369"/>
      <c r="BF426" s="369"/>
      <c r="BG426" s="369"/>
      <c r="BH426" s="369"/>
      <c r="BI426" s="369"/>
      <c r="BJ426" s="369"/>
    </row>
    <row r="427" spans="3:62" x14ac:dyDescent="0.25">
      <c r="C427" s="369"/>
      <c r="D427" s="369"/>
      <c r="E427" s="369"/>
      <c r="F427" s="369"/>
      <c r="G427" s="369"/>
      <c r="H427" s="369"/>
      <c r="I427" s="369"/>
      <c r="J427" s="369"/>
      <c r="K427" s="369"/>
      <c r="L427" s="369"/>
      <c r="M427" s="369"/>
      <c r="N427" s="369"/>
      <c r="O427" s="369"/>
      <c r="P427" s="369"/>
      <c r="Q427" s="369"/>
      <c r="R427" s="369"/>
      <c r="S427" s="369"/>
      <c r="T427" s="369"/>
      <c r="U427" s="369"/>
      <c r="V427" s="369"/>
      <c r="W427" s="369"/>
      <c r="X427" s="369"/>
      <c r="Y427" s="369"/>
      <c r="Z427" s="369"/>
      <c r="AA427" s="369"/>
      <c r="AB427" s="369"/>
      <c r="AC427" s="369"/>
      <c r="AD427" s="369"/>
      <c r="AE427" s="369"/>
      <c r="AF427" s="369"/>
      <c r="AG427" s="369"/>
      <c r="AH427" s="369"/>
      <c r="AI427" s="369"/>
      <c r="AJ427" s="369"/>
      <c r="AK427" s="369"/>
      <c r="AL427" s="369"/>
      <c r="AM427" s="369"/>
      <c r="AN427" s="369"/>
      <c r="AO427" s="369"/>
      <c r="AP427" s="369"/>
      <c r="AQ427" s="369"/>
      <c r="AR427" s="369"/>
      <c r="AS427" s="369"/>
      <c r="AT427" s="369"/>
      <c r="AU427" s="369"/>
      <c r="AV427" s="369"/>
      <c r="AW427" s="369"/>
      <c r="AX427" s="369"/>
      <c r="AY427" s="369"/>
      <c r="AZ427" s="369"/>
      <c r="BA427" s="369"/>
      <c r="BB427" s="369"/>
      <c r="BC427" s="369"/>
      <c r="BD427" s="369"/>
      <c r="BE427" s="369"/>
      <c r="BF427" s="369"/>
      <c r="BG427" s="369"/>
      <c r="BH427" s="369"/>
      <c r="BI427" s="369"/>
      <c r="BJ427" s="369"/>
    </row>
    <row r="428" spans="3:62" x14ac:dyDescent="0.25">
      <c r="C428" s="369"/>
      <c r="D428" s="369"/>
      <c r="E428" s="369"/>
      <c r="F428" s="369"/>
      <c r="G428" s="369"/>
      <c r="H428" s="369"/>
      <c r="I428" s="369"/>
      <c r="J428" s="369"/>
      <c r="K428" s="369"/>
      <c r="L428" s="369"/>
      <c r="M428" s="369"/>
      <c r="N428" s="369"/>
      <c r="O428" s="369"/>
      <c r="P428" s="369"/>
      <c r="Q428" s="369"/>
      <c r="R428" s="369"/>
      <c r="S428" s="369"/>
      <c r="T428" s="369"/>
      <c r="U428" s="369"/>
      <c r="V428" s="369"/>
      <c r="W428" s="369"/>
      <c r="X428" s="369"/>
      <c r="Y428" s="369"/>
      <c r="Z428" s="369"/>
      <c r="AA428" s="369"/>
      <c r="AB428" s="369"/>
      <c r="AC428" s="369"/>
      <c r="AD428" s="369"/>
      <c r="AE428" s="369"/>
      <c r="AF428" s="369"/>
      <c r="AG428" s="369"/>
      <c r="AH428" s="369"/>
      <c r="AI428" s="369"/>
      <c r="AJ428" s="369"/>
      <c r="AK428" s="369"/>
      <c r="AL428" s="369"/>
      <c r="AM428" s="369"/>
      <c r="AN428" s="369"/>
      <c r="AO428" s="369"/>
      <c r="AP428" s="369"/>
      <c r="AQ428" s="369"/>
      <c r="AR428" s="369"/>
      <c r="AS428" s="369"/>
      <c r="AT428" s="369"/>
      <c r="AU428" s="369"/>
      <c r="AV428" s="369"/>
      <c r="AW428" s="369"/>
      <c r="AX428" s="369"/>
      <c r="AY428" s="369"/>
      <c r="AZ428" s="369"/>
      <c r="BA428" s="369"/>
      <c r="BB428" s="369"/>
      <c r="BC428" s="369"/>
      <c r="BD428" s="369"/>
      <c r="BE428" s="369"/>
      <c r="BF428" s="369"/>
      <c r="BG428" s="369"/>
      <c r="BH428" s="369"/>
      <c r="BI428" s="369"/>
      <c r="BJ428" s="369"/>
    </row>
    <row r="429" spans="3:62" x14ac:dyDescent="0.25">
      <c r="C429" s="369"/>
      <c r="D429" s="369"/>
      <c r="E429" s="369"/>
      <c r="F429" s="369"/>
      <c r="G429" s="369"/>
      <c r="H429" s="369"/>
      <c r="I429" s="369"/>
      <c r="J429" s="369"/>
      <c r="K429" s="369"/>
      <c r="L429" s="369"/>
      <c r="M429" s="369"/>
      <c r="N429" s="369"/>
      <c r="O429" s="369"/>
      <c r="P429" s="369"/>
      <c r="Q429" s="369"/>
      <c r="R429" s="369"/>
      <c r="S429" s="369"/>
      <c r="T429" s="369"/>
      <c r="U429" s="369"/>
      <c r="V429" s="369"/>
      <c r="W429" s="369"/>
      <c r="X429" s="369"/>
      <c r="Y429" s="369"/>
      <c r="Z429" s="369"/>
      <c r="AA429" s="369"/>
      <c r="AB429" s="369"/>
      <c r="AC429" s="369"/>
      <c r="AD429" s="369"/>
      <c r="AE429" s="369"/>
      <c r="AF429" s="369"/>
      <c r="AG429" s="369"/>
      <c r="AH429" s="369"/>
      <c r="AI429" s="369"/>
      <c r="AJ429" s="369"/>
      <c r="AK429" s="369"/>
      <c r="AL429" s="369"/>
      <c r="AM429" s="369"/>
      <c r="AN429" s="369"/>
      <c r="AO429" s="369"/>
      <c r="AP429" s="369"/>
      <c r="AQ429" s="369"/>
      <c r="AR429" s="369"/>
      <c r="AS429" s="369"/>
      <c r="AT429" s="369"/>
      <c r="AU429" s="369"/>
      <c r="AV429" s="369"/>
      <c r="AW429" s="369"/>
      <c r="AX429" s="369"/>
      <c r="AY429" s="369"/>
      <c r="AZ429" s="369"/>
      <c r="BA429" s="369"/>
      <c r="BB429" s="369"/>
      <c r="BC429" s="369"/>
      <c r="BD429" s="369"/>
      <c r="BE429" s="369"/>
      <c r="BF429" s="369"/>
      <c r="BG429" s="369"/>
      <c r="BH429" s="369"/>
      <c r="BI429" s="369"/>
      <c r="BJ429" s="369"/>
    </row>
    <row r="430" spans="3:62" x14ac:dyDescent="0.25">
      <c r="C430" s="369"/>
      <c r="D430" s="369"/>
      <c r="E430" s="369"/>
      <c r="F430" s="369"/>
      <c r="G430" s="369"/>
      <c r="H430" s="369"/>
      <c r="I430" s="369"/>
      <c r="J430" s="369"/>
      <c r="K430" s="369"/>
      <c r="L430" s="369"/>
      <c r="M430" s="369"/>
      <c r="N430" s="369"/>
      <c r="O430" s="369"/>
      <c r="P430" s="369"/>
      <c r="Q430" s="369"/>
      <c r="R430" s="369"/>
      <c r="S430" s="369"/>
      <c r="T430" s="369"/>
      <c r="U430" s="369"/>
      <c r="V430" s="369"/>
      <c r="W430" s="369"/>
      <c r="X430" s="369"/>
      <c r="Y430" s="369"/>
      <c r="Z430" s="369"/>
      <c r="AA430" s="369"/>
      <c r="AB430" s="369"/>
      <c r="AC430" s="369"/>
      <c r="AD430" s="369"/>
      <c r="AE430" s="369"/>
      <c r="AF430" s="369"/>
      <c r="AG430" s="369"/>
      <c r="AH430" s="369"/>
      <c r="AI430" s="369"/>
      <c r="AJ430" s="369"/>
      <c r="AK430" s="369"/>
      <c r="AL430" s="369"/>
      <c r="AM430" s="369"/>
      <c r="AN430" s="369"/>
      <c r="AO430" s="369"/>
      <c r="AP430" s="369"/>
      <c r="AQ430" s="369"/>
      <c r="AR430" s="369"/>
      <c r="AS430" s="369"/>
      <c r="AT430" s="369"/>
      <c r="AU430" s="369"/>
      <c r="AV430" s="369"/>
      <c r="AW430" s="369"/>
      <c r="AX430" s="369"/>
      <c r="AY430" s="369"/>
      <c r="AZ430" s="369"/>
      <c r="BA430" s="369"/>
      <c r="BB430" s="369"/>
      <c r="BC430" s="369"/>
      <c r="BD430" s="369"/>
      <c r="BE430" s="369"/>
      <c r="BF430" s="369"/>
      <c r="BG430" s="369"/>
      <c r="BH430" s="369"/>
      <c r="BI430" s="369"/>
      <c r="BJ430" s="369"/>
    </row>
    <row r="431" spans="3:62" x14ac:dyDescent="0.25">
      <c r="C431" s="369"/>
      <c r="D431" s="369"/>
      <c r="E431" s="369"/>
      <c r="F431" s="369"/>
      <c r="G431" s="369"/>
      <c r="H431" s="369"/>
      <c r="I431" s="369"/>
      <c r="J431" s="369"/>
      <c r="K431" s="369"/>
      <c r="L431" s="369"/>
      <c r="M431" s="369"/>
      <c r="N431" s="369"/>
      <c r="O431" s="369"/>
      <c r="P431" s="369"/>
      <c r="Q431" s="369"/>
      <c r="R431" s="369"/>
      <c r="S431" s="369"/>
      <c r="T431" s="369"/>
      <c r="U431" s="369"/>
      <c r="V431" s="369"/>
      <c r="W431" s="369"/>
      <c r="X431" s="369"/>
      <c r="Y431" s="369"/>
      <c r="Z431" s="369"/>
      <c r="AA431" s="369"/>
      <c r="AB431" s="369"/>
      <c r="AC431" s="369"/>
      <c r="AD431" s="369"/>
      <c r="AE431" s="369"/>
      <c r="AF431" s="369"/>
      <c r="AG431" s="369"/>
      <c r="AH431" s="369"/>
      <c r="AI431" s="369"/>
      <c r="AJ431" s="369"/>
      <c r="AK431" s="369"/>
      <c r="AL431" s="369"/>
      <c r="AM431" s="369"/>
      <c r="AN431" s="369"/>
      <c r="AO431" s="369"/>
      <c r="AP431" s="369"/>
      <c r="AQ431" s="369"/>
      <c r="AR431" s="369"/>
      <c r="AS431" s="369"/>
      <c r="AT431" s="369"/>
      <c r="AU431" s="369"/>
      <c r="AV431" s="369"/>
      <c r="AW431" s="369"/>
      <c r="AX431" s="369"/>
      <c r="AY431" s="369"/>
      <c r="AZ431" s="369"/>
      <c r="BA431" s="369"/>
      <c r="BB431" s="369"/>
      <c r="BC431" s="369"/>
      <c r="BD431" s="369"/>
      <c r="BE431" s="369"/>
      <c r="BF431" s="369"/>
      <c r="BG431" s="369"/>
      <c r="BH431" s="369"/>
      <c r="BI431" s="369"/>
      <c r="BJ431" s="369"/>
    </row>
    <row r="432" spans="3:62" x14ac:dyDescent="0.25">
      <c r="C432" s="369"/>
      <c r="D432" s="369"/>
      <c r="E432" s="369"/>
      <c r="F432" s="369"/>
      <c r="G432" s="369"/>
      <c r="H432" s="369"/>
      <c r="I432" s="369"/>
      <c r="J432" s="369"/>
      <c r="K432" s="369"/>
      <c r="L432" s="369"/>
      <c r="M432" s="369"/>
      <c r="N432" s="369"/>
      <c r="O432" s="369"/>
      <c r="P432" s="369"/>
      <c r="Q432" s="369"/>
      <c r="R432" s="369"/>
      <c r="S432" s="369"/>
      <c r="T432" s="369"/>
      <c r="U432" s="369"/>
      <c r="V432" s="369"/>
      <c r="W432" s="369"/>
      <c r="X432" s="369"/>
      <c r="Y432" s="369"/>
      <c r="Z432" s="369"/>
      <c r="AA432" s="369"/>
      <c r="AB432" s="369"/>
      <c r="AC432" s="369"/>
      <c r="AD432" s="369"/>
      <c r="AE432" s="369"/>
      <c r="AF432" s="369"/>
      <c r="AG432" s="369"/>
      <c r="AH432" s="369"/>
      <c r="AI432" s="369"/>
      <c r="AJ432" s="369"/>
      <c r="AK432" s="369"/>
      <c r="AL432" s="369"/>
      <c r="AM432" s="369"/>
      <c r="AN432" s="369"/>
      <c r="AO432" s="369"/>
      <c r="AP432" s="369"/>
      <c r="AQ432" s="369"/>
      <c r="AR432" s="369"/>
      <c r="AS432" s="369"/>
      <c r="AT432" s="369"/>
      <c r="AU432" s="369"/>
      <c r="AV432" s="369"/>
      <c r="AW432" s="369"/>
      <c r="AX432" s="369"/>
      <c r="AY432" s="369"/>
      <c r="AZ432" s="369"/>
      <c r="BA432" s="369"/>
      <c r="BB432" s="369"/>
      <c r="BC432" s="369"/>
      <c r="BD432" s="369"/>
      <c r="BE432" s="369"/>
      <c r="BF432" s="369"/>
      <c r="BG432" s="369"/>
      <c r="BH432" s="369"/>
      <c r="BI432" s="369"/>
      <c r="BJ432" s="369"/>
    </row>
    <row r="433" spans="3:62" x14ac:dyDescent="0.25">
      <c r="C433" s="369"/>
      <c r="D433" s="369"/>
      <c r="E433" s="369"/>
      <c r="F433" s="369"/>
      <c r="G433" s="369"/>
      <c r="H433" s="369"/>
      <c r="I433" s="369"/>
      <c r="J433" s="369"/>
      <c r="K433" s="369"/>
      <c r="L433" s="369"/>
      <c r="M433" s="369"/>
      <c r="N433" s="369"/>
      <c r="O433" s="369"/>
      <c r="P433" s="369"/>
      <c r="Q433" s="369"/>
      <c r="R433" s="369"/>
      <c r="S433" s="369"/>
      <c r="T433" s="369"/>
      <c r="U433" s="369"/>
      <c r="V433" s="369"/>
      <c r="W433" s="369"/>
      <c r="X433" s="369"/>
      <c r="Y433" s="369"/>
      <c r="Z433" s="369"/>
      <c r="AA433" s="369"/>
      <c r="AB433" s="369"/>
      <c r="AC433" s="369"/>
      <c r="AD433" s="369"/>
      <c r="AE433" s="369"/>
      <c r="AF433" s="369"/>
      <c r="AG433" s="369"/>
      <c r="AH433" s="369"/>
      <c r="AI433" s="369"/>
      <c r="AJ433" s="369"/>
      <c r="AK433" s="369"/>
      <c r="AL433" s="369"/>
      <c r="AM433" s="369"/>
      <c r="AN433" s="369"/>
      <c r="AO433" s="369"/>
      <c r="AP433" s="369"/>
      <c r="AQ433" s="369"/>
      <c r="AR433" s="369"/>
      <c r="AS433" s="369"/>
      <c r="AT433" s="369"/>
      <c r="AU433" s="369"/>
      <c r="AV433" s="369"/>
      <c r="AW433" s="369"/>
      <c r="AX433" s="369"/>
      <c r="AY433" s="369"/>
      <c r="AZ433" s="369"/>
      <c r="BA433" s="369"/>
      <c r="BB433" s="369"/>
      <c r="BC433" s="369"/>
      <c r="BD433" s="369"/>
      <c r="BE433" s="369"/>
      <c r="BF433" s="369"/>
      <c r="BG433" s="369"/>
      <c r="BH433" s="369"/>
      <c r="BI433" s="369"/>
      <c r="BJ433" s="369"/>
    </row>
    <row r="434" spans="3:62" x14ac:dyDescent="0.25">
      <c r="C434" s="369"/>
      <c r="D434" s="369"/>
      <c r="E434" s="369"/>
      <c r="F434" s="369"/>
      <c r="G434" s="369"/>
      <c r="H434" s="369"/>
      <c r="I434" s="369"/>
      <c r="J434" s="369"/>
      <c r="K434" s="369"/>
      <c r="L434" s="369"/>
      <c r="M434" s="369"/>
      <c r="N434" s="369"/>
      <c r="O434" s="369"/>
      <c r="P434" s="369"/>
      <c r="Q434" s="369"/>
      <c r="R434" s="369"/>
      <c r="S434" s="369"/>
      <c r="T434" s="369"/>
      <c r="U434" s="369"/>
      <c r="V434" s="369"/>
      <c r="W434" s="369"/>
      <c r="X434" s="369"/>
      <c r="Y434" s="369"/>
      <c r="Z434" s="369"/>
      <c r="AA434" s="369"/>
      <c r="AB434" s="369"/>
      <c r="AC434" s="369"/>
      <c r="AD434" s="369"/>
      <c r="AE434" s="369"/>
      <c r="AF434" s="369"/>
      <c r="AG434" s="369"/>
      <c r="AH434" s="369"/>
      <c r="AI434" s="369"/>
      <c r="AJ434" s="369"/>
      <c r="AK434" s="369"/>
      <c r="AL434" s="369"/>
      <c r="AM434" s="369"/>
      <c r="AN434" s="369"/>
      <c r="AO434" s="369"/>
      <c r="AP434" s="369"/>
      <c r="AQ434" s="369"/>
      <c r="AR434" s="369"/>
      <c r="AS434" s="369"/>
      <c r="AT434" s="369"/>
      <c r="AU434" s="369"/>
      <c r="AV434" s="369"/>
      <c r="AW434" s="369"/>
      <c r="AX434" s="369"/>
      <c r="AY434" s="369"/>
      <c r="AZ434" s="369"/>
      <c r="BA434" s="369"/>
      <c r="BB434" s="369"/>
      <c r="BC434" s="369"/>
      <c r="BD434" s="369"/>
      <c r="BE434" s="369"/>
      <c r="BF434" s="369"/>
      <c r="BG434" s="369"/>
      <c r="BH434" s="369"/>
      <c r="BI434" s="369"/>
      <c r="BJ434" s="369"/>
    </row>
    <row r="435" spans="3:62" x14ac:dyDescent="0.25">
      <c r="C435" s="369"/>
      <c r="D435" s="369"/>
      <c r="E435" s="369"/>
      <c r="F435" s="369"/>
      <c r="G435" s="369"/>
      <c r="H435" s="369"/>
      <c r="I435" s="369"/>
      <c r="J435" s="369"/>
      <c r="K435" s="369"/>
      <c r="L435" s="369"/>
      <c r="M435" s="369"/>
      <c r="N435" s="369"/>
      <c r="O435" s="369"/>
      <c r="P435" s="369"/>
      <c r="Q435" s="369"/>
      <c r="R435" s="369"/>
      <c r="S435" s="369"/>
      <c r="T435" s="369"/>
      <c r="U435" s="369"/>
      <c r="V435" s="369"/>
      <c r="W435" s="369"/>
      <c r="X435" s="369"/>
      <c r="Y435" s="369"/>
      <c r="Z435" s="369"/>
      <c r="AA435" s="369"/>
      <c r="AB435" s="369"/>
      <c r="AC435" s="369"/>
      <c r="AD435" s="369"/>
      <c r="AE435" s="369"/>
      <c r="AF435" s="369"/>
      <c r="AG435" s="369"/>
      <c r="AH435" s="369"/>
      <c r="AI435" s="369"/>
      <c r="AJ435" s="369"/>
      <c r="AK435" s="369"/>
      <c r="AL435" s="369"/>
      <c r="AM435" s="369"/>
      <c r="AN435" s="369"/>
      <c r="AO435" s="369"/>
      <c r="AP435" s="369"/>
      <c r="AQ435" s="369"/>
      <c r="AR435" s="369"/>
      <c r="AS435" s="369"/>
      <c r="AT435" s="369"/>
      <c r="AU435" s="369"/>
      <c r="AV435" s="369"/>
      <c r="AW435" s="369"/>
      <c r="AX435" s="369"/>
      <c r="AY435" s="369"/>
      <c r="AZ435" s="369"/>
      <c r="BA435" s="369"/>
      <c r="BB435" s="369"/>
      <c r="BC435" s="369"/>
      <c r="BD435" s="369"/>
      <c r="BE435" s="369"/>
      <c r="BF435" s="369"/>
      <c r="BG435" s="369"/>
      <c r="BH435" s="369"/>
      <c r="BI435" s="369"/>
      <c r="BJ435" s="369"/>
    </row>
    <row r="436" spans="3:62" x14ac:dyDescent="0.25">
      <c r="C436" s="369"/>
      <c r="D436" s="369"/>
      <c r="E436" s="369"/>
      <c r="F436" s="369"/>
      <c r="G436" s="369"/>
      <c r="H436" s="369"/>
      <c r="I436" s="369"/>
      <c r="J436" s="369"/>
      <c r="K436" s="369"/>
      <c r="L436" s="369"/>
      <c r="M436" s="369"/>
      <c r="N436" s="369"/>
      <c r="O436" s="369"/>
      <c r="P436" s="369"/>
      <c r="Q436" s="369"/>
      <c r="R436" s="369"/>
      <c r="S436" s="369"/>
      <c r="T436" s="369"/>
      <c r="U436" s="369"/>
      <c r="V436" s="369"/>
      <c r="W436" s="369"/>
      <c r="X436" s="369"/>
      <c r="Y436" s="369"/>
      <c r="Z436" s="369"/>
      <c r="AA436" s="369"/>
      <c r="AB436" s="369"/>
      <c r="AC436" s="369"/>
      <c r="AD436" s="369"/>
      <c r="AE436" s="369"/>
      <c r="AF436" s="369"/>
      <c r="AG436" s="369"/>
      <c r="AH436" s="369"/>
      <c r="AI436" s="369"/>
      <c r="AJ436" s="369"/>
      <c r="AK436" s="369"/>
      <c r="AL436" s="369"/>
      <c r="AM436" s="369"/>
      <c r="AN436" s="369"/>
      <c r="AO436" s="369"/>
      <c r="AP436" s="369"/>
      <c r="AQ436" s="369"/>
      <c r="AR436" s="369"/>
      <c r="AS436" s="369"/>
      <c r="AT436" s="369"/>
      <c r="AU436" s="369"/>
      <c r="AV436" s="369"/>
      <c r="AW436" s="369"/>
      <c r="AX436" s="369"/>
      <c r="AY436" s="369"/>
      <c r="AZ436" s="369"/>
      <c r="BA436" s="369"/>
      <c r="BB436" s="369"/>
      <c r="BC436" s="369"/>
      <c r="BD436" s="369"/>
      <c r="BE436" s="369"/>
      <c r="BF436" s="369"/>
      <c r="BG436" s="369"/>
      <c r="BH436" s="369"/>
      <c r="BI436" s="369"/>
      <c r="BJ436" s="369"/>
    </row>
    <row r="437" spans="3:62" x14ac:dyDescent="0.25">
      <c r="C437" s="369"/>
      <c r="D437" s="369"/>
      <c r="E437" s="369"/>
      <c r="F437" s="369"/>
      <c r="G437" s="369"/>
      <c r="H437" s="369"/>
      <c r="I437" s="369"/>
      <c r="J437" s="369"/>
      <c r="K437" s="369"/>
      <c r="L437" s="369"/>
      <c r="M437" s="369"/>
      <c r="N437" s="369"/>
      <c r="O437" s="369"/>
      <c r="P437" s="369"/>
      <c r="Q437" s="369"/>
      <c r="R437" s="369"/>
      <c r="S437" s="369"/>
      <c r="T437" s="369"/>
      <c r="U437" s="369"/>
      <c r="V437" s="369"/>
      <c r="W437" s="369"/>
      <c r="X437" s="369"/>
      <c r="Y437" s="369"/>
      <c r="Z437" s="369"/>
      <c r="AA437" s="369"/>
      <c r="AB437" s="369"/>
      <c r="AC437" s="369"/>
      <c r="AD437" s="369"/>
      <c r="AE437" s="369"/>
      <c r="AF437" s="369"/>
      <c r="AG437" s="369"/>
      <c r="AH437" s="369"/>
      <c r="AI437" s="369"/>
      <c r="AJ437" s="369"/>
      <c r="AK437" s="369"/>
      <c r="AL437" s="369"/>
      <c r="AM437" s="369"/>
      <c r="AN437" s="369"/>
      <c r="AO437" s="369"/>
      <c r="AP437" s="369"/>
      <c r="AQ437" s="369"/>
      <c r="AR437" s="369"/>
      <c r="AS437" s="369"/>
      <c r="AT437" s="369"/>
      <c r="AU437" s="369"/>
      <c r="AV437" s="369"/>
      <c r="AW437" s="369"/>
      <c r="AX437" s="369"/>
      <c r="AY437" s="369"/>
      <c r="AZ437" s="369"/>
      <c r="BA437" s="369"/>
      <c r="BB437" s="369"/>
      <c r="BC437" s="369"/>
      <c r="BD437" s="369"/>
      <c r="BE437" s="369"/>
      <c r="BF437" s="369"/>
      <c r="BG437" s="369"/>
      <c r="BH437" s="369"/>
      <c r="BI437" s="369"/>
      <c r="BJ437" s="369"/>
    </row>
    <row r="438" spans="3:62" x14ac:dyDescent="0.25">
      <c r="C438" s="369"/>
      <c r="D438" s="369"/>
      <c r="E438" s="369"/>
      <c r="F438" s="369"/>
      <c r="G438" s="369"/>
      <c r="H438" s="369"/>
      <c r="I438" s="369"/>
      <c r="J438" s="369"/>
      <c r="K438" s="369"/>
      <c r="L438" s="369"/>
      <c r="M438" s="369"/>
      <c r="N438" s="369"/>
      <c r="O438" s="369"/>
      <c r="P438" s="369"/>
      <c r="Q438" s="369"/>
      <c r="R438" s="369"/>
      <c r="S438" s="369"/>
      <c r="T438" s="369"/>
      <c r="U438" s="369"/>
      <c r="V438" s="369"/>
      <c r="W438" s="369"/>
      <c r="X438" s="369"/>
      <c r="Y438" s="369"/>
      <c r="Z438" s="369"/>
      <c r="AA438" s="369"/>
      <c r="AB438" s="369"/>
      <c r="AC438" s="369"/>
      <c r="AD438" s="369"/>
      <c r="AE438" s="369"/>
      <c r="AF438" s="369"/>
      <c r="AG438" s="369"/>
      <c r="AH438" s="369"/>
      <c r="AI438" s="369"/>
      <c r="AJ438" s="369"/>
      <c r="AK438" s="369"/>
      <c r="AL438" s="369"/>
      <c r="AM438" s="369"/>
      <c r="AN438" s="369"/>
      <c r="AO438" s="369"/>
      <c r="AP438" s="369"/>
      <c r="AQ438" s="369"/>
      <c r="AR438" s="369"/>
      <c r="AS438" s="369"/>
      <c r="AT438" s="369"/>
      <c r="AU438" s="369"/>
      <c r="AV438" s="369"/>
      <c r="AW438" s="369"/>
      <c r="AX438" s="369"/>
      <c r="AY438" s="369"/>
      <c r="AZ438" s="369"/>
      <c r="BA438" s="369"/>
      <c r="BB438" s="369"/>
      <c r="BC438" s="369"/>
      <c r="BD438" s="369"/>
      <c r="BE438" s="369"/>
      <c r="BF438" s="369"/>
      <c r="BG438" s="369"/>
      <c r="BH438" s="369"/>
      <c r="BI438" s="369"/>
      <c r="BJ438" s="369"/>
    </row>
    <row r="439" spans="3:62" x14ac:dyDescent="0.25">
      <c r="C439" s="369"/>
      <c r="D439" s="369"/>
      <c r="E439" s="369"/>
      <c r="F439" s="369"/>
      <c r="G439" s="369"/>
      <c r="H439" s="369"/>
      <c r="I439" s="369"/>
      <c r="J439" s="369"/>
      <c r="K439" s="369"/>
      <c r="L439" s="369"/>
      <c r="M439" s="369"/>
      <c r="N439" s="369"/>
      <c r="O439" s="369"/>
      <c r="P439" s="369"/>
      <c r="Q439" s="369"/>
      <c r="R439" s="369"/>
      <c r="S439" s="369"/>
      <c r="T439" s="369"/>
      <c r="U439" s="369"/>
      <c r="V439" s="369"/>
      <c r="W439" s="369"/>
      <c r="X439" s="369"/>
      <c r="Y439" s="369"/>
      <c r="Z439" s="369"/>
      <c r="AA439" s="369"/>
      <c r="AB439" s="369"/>
      <c r="AC439" s="369"/>
      <c r="AD439" s="369"/>
      <c r="AE439" s="369"/>
      <c r="AF439" s="369"/>
      <c r="AG439" s="369"/>
      <c r="AH439" s="369"/>
      <c r="AI439" s="369"/>
      <c r="AJ439" s="369"/>
      <c r="AK439" s="369"/>
      <c r="AL439" s="369"/>
      <c r="AM439" s="369"/>
      <c r="AN439" s="369"/>
      <c r="AO439" s="369"/>
      <c r="AP439" s="369"/>
      <c r="AQ439" s="369"/>
      <c r="AR439" s="369"/>
      <c r="AS439" s="369"/>
      <c r="AT439" s="369"/>
      <c r="AU439" s="369"/>
      <c r="AV439" s="369"/>
      <c r="AW439" s="369"/>
      <c r="AX439" s="369"/>
      <c r="AY439" s="369"/>
      <c r="AZ439" s="369"/>
      <c r="BA439" s="369"/>
      <c r="BB439" s="369"/>
      <c r="BC439" s="369"/>
      <c r="BD439" s="369"/>
      <c r="BE439" s="369"/>
      <c r="BF439" s="369"/>
      <c r="BG439" s="369"/>
      <c r="BH439" s="369"/>
      <c r="BI439" s="369"/>
      <c r="BJ439" s="369"/>
    </row>
    <row r="440" spans="3:62" x14ac:dyDescent="0.25">
      <c r="C440" s="369"/>
      <c r="D440" s="369"/>
      <c r="E440" s="369"/>
      <c r="F440" s="369"/>
      <c r="G440" s="369"/>
      <c r="H440" s="369"/>
      <c r="I440" s="369"/>
      <c r="J440" s="369"/>
      <c r="K440" s="369"/>
      <c r="L440" s="369"/>
      <c r="M440" s="369"/>
      <c r="N440" s="369"/>
      <c r="O440" s="369"/>
      <c r="P440" s="369"/>
      <c r="Q440" s="369"/>
      <c r="R440" s="369"/>
      <c r="S440" s="369"/>
      <c r="T440" s="369"/>
      <c r="U440" s="369"/>
      <c r="V440" s="369"/>
      <c r="W440" s="369"/>
      <c r="X440" s="369"/>
      <c r="Y440" s="369"/>
      <c r="Z440" s="369"/>
      <c r="AA440" s="369"/>
      <c r="AB440" s="369"/>
      <c r="AC440" s="369"/>
      <c r="AD440" s="369"/>
      <c r="AE440" s="369"/>
      <c r="AF440" s="369"/>
      <c r="AG440" s="369"/>
      <c r="AH440" s="369"/>
      <c r="AI440" s="369"/>
      <c r="AJ440" s="369"/>
      <c r="AK440" s="369"/>
      <c r="AL440" s="369"/>
      <c r="AM440" s="369"/>
      <c r="AN440" s="369"/>
      <c r="AO440" s="369"/>
      <c r="AP440" s="369"/>
      <c r="AQ440" s="369"/>
      <c r="AR440" s="369"/>
      <c r="AS440" s="369"/>
      <c r="AT440" s="369"/>
      <c r="AU440" s="369"/>
      <c r="AV440" s="369"/>
      <c r="AW440" s="369"/>
      <c r="AX440" s="369"/>
      <c r="AY440" s="369"/>
      <c r="AZ440" s="369"/>
      <c r="BA440" s="369"/>
      <c r="BB440" s="369"/>
      <c r="BC440" s="369"/>
      <c r="BD440" s="369"/>
      <c r="BE440" s="369"/>
      <c r="BF440" s="369"/>
      <c r="BG440" s="369"/>
      <c r="BH440" s="369"/>
      <c r="BI440" s="369"/>
      <c r="BJ440" s="369"/>
    </row>
    <row r="441" spans="3:62" x14ac:dyDescent="0.25">
      <c r="C441" s="369"/>
      <c r="D441" s="369"/>
      <c r="E441" s="369"/>
      <c r="F441" s="369"/>
      <c r="G441" s="369"/>
      <c r="H441" s="369"/>
      <c r="I441" s="369"/>
      <c r="J441" s="369"/>
      <c r="K441" s="369"/>
      <c r="L441" s="369"/>
      <c r="M441" s="369"/>
      <c r="N441" s="369"/>
      <c r="O441" s="369"/>
      <c r="P441" s="369"/>
      <c r="Q441" s="369"/>
      <c r="R441" s="369"/>
      <c r="S441" s="369"/>
      <c r="T441" s="369"/>
      <c r="U441" s="369"/>
      <c r="V441" s="369"/>
      <c r="W441" s="369"/>
      <c r="X441" s="369"/>
      <c r="Y441" s="369"/>
      <c r="Z441" s="369"/>
      <c r="AA441" s="369"/>
      <c r="AB441" s="369"/>
      <c r="AC441" s="369"/>
      <c r="AD441" s="369"/>
      <c r="AE441" s="369"/>
      <c r="AF441" s="369"/>
      <c r="AG441" s="369"/>
      <c r="AH441" s="369"/>
      <c r="AI441" s="369"/>
      <c r="AJ441" s="369"/>
      <c r="AK441" s="369"/>
      <c r="AL441" s="369"/>
      <c r="AM441" s="369"/>
      <c r="AN441" s="369"/>
      <c r="AO441" s="369"/>
      <c r="AP441" s="369"/>
      <c r="AQ441" s="369"/>
      <c r="AR441" s="369"/>
      <c r="AS441" s="369"/>
      <c r="AT441" s="369"/>
      <c r="AU441" s="369"/>
      <c r="AV441" s="369"/>
      <c r="AW441" s="369"/>
      <c r="AX441" s="369"/>
      <c r="AY441" s="369"/>
      <c r="AZ441" s="369"/>
      <c r="BA441" s="369"/>
      <c r="BB441" s="369"/>
      <c r="BC441" s="369"/>
      <c r="BD441" s="369"/>
      <c r="BE441" s="369"/>
      <c r="BF441" s="369"/>
      <c r="BG441" s="369"/>
      <c r="BH441" s="369"/>
      <c r="BI441" s="369"/>
      <c r="BJ441" s="369"/>
    </row>
    <row r="442" spans="3:62" x14ac:dyDescent="0.25">
      <c r="C442" s="369"/>
      <c r="D442" s="369"/>
      <c r="E442" s="369"/>
      <c r="F442" s="369"/>
      <c r="G442" s="369"/>
      <c r="H442" s="369"/>
      <c r="I442" s="369"/>
      <c r="J442" s="369"/>
      <c r="K442" s="369"/>
      <c r="L442" s="369"/>
      <c r="M442" s="369"/>
      <c r="N442" s="369"/>
      <c r="O442" s="369"/>
      <c r="P442" s="369"/>
      <c r="Q442" s="369"/>
      <c r="R442" s="369"/>
      <c r="S442" s="369"/>
      <c r="T442" s="369"/>
      <c r="U442" s="369"/>
      <c r="V442" s="369"/>
      <c r="W442" s="369"/>
      <c r="X442" s="369"/>
      <c r="Y442" s="369"/>
      <c r="Z442" s="369"/>
      <c r="AA442" s="369"/>
      <c r="AB442" s="369"/>
      <c r="AC442" s="369"/>
      <c r="AD442" s="369"/>
      <c r="AE442" s="369"/>
      <c r="AF442" s="369"/>
      <c r="AG442" s="369"/>
      <c r="AH442" s="369"/>
      <c r="AI442" s="369"/>
      <c r="AJ442" s="369"/>
      <c r="AK442" s="369"/>
      <c r="AL442" s="369"/>
      <c r="AM442" s="369"/>
      <c r="AN442" s="369"/>
      <c r="AO442" s="369"/>
      <c r="AP442" s="369"/>
      <c r="AQ442" s="369"/>
      <c r="AR442" s="369"/>
      <c r="AS442" s="369"/>
      <c r="AT442" s="369"/>
      <c r="AU442" s="369"/>
      <c r="AV442" s="369"/>
      <c r="AW442" s="369"/>
      <c r="AX442" s="369"/>
      <c r="AY442" s="369"/>
      <c r="AZ442" s="369"/>
      <c r="BA442" s="369"/>
      <c r="BB442" s="369"/>
      <c r="BC442" s="369"/>
      <c r="BD442" s="369"/>
      <c r="BE442" s="369"/>
      <c r="BF442" s="369"/>
      <c r="BG442" s="369"/>
      <c r="BH442" s="369"/>
      <c r="BI442" s="369"/>
      <c r="BJ442" s="369"/>
    </row>
    <row r="443" spans="3:62" x14ac:dyDescent="0.25">
      <c r="C443" s="369"/>
      <c r="D443" s="369"/>
      <c r="E443" s="369"/>
      <c r="F443" s="369"/>
      <c r="G443" s="369"/>
      <c r="H443" s="369"/>
      <c r="I443" s="369"/>
      <c r="J443" s="369"/>
      <c r="K443" s="369"/>
      <c r="L443" s="369"/>
      <c r="M443" s="369"/>
      <c r="N443" s="369"/>
      <c r="O443" s="369"/>
      <c r="P443" s="369"/>
      <c r="Q443" s="369"/>
      <c r="R443" s="369"/>
      <c r="S443" s="369"/>
      <c r="T443" s="369"/>
      <c r="U443" s="369"/>
      <c r="V443" s="369"/>
      <c r="W443" s="369"/>
      <c r="X443" s="369"/>
      <c r="Y443" s="369"/>
      <c r="Z443" s="369"/>
      <c r="AA443" s="369"/>
      <c r="AB443" s="369"/>
      <c r="AC443" s="369"/>
      <c r="AD443" s="369"/>
      <c r="AE443" s="369"/>
      <c r="AF443" s="369"/>
      <c r="AG443" s="369"/>
      <c r="AH443" s="369"/>
      <c r="AI443" s="369"/>
      <c r="AJ443" s="369"/>
      <c r="AK443" s="369"/>
      <c r="AL443" s="369"/>
      <c r="AM443" s="369"/>
      <c r="AN443" s="369"/>
      <c r="AO443" s="369"/>
      <c r="AP443" s="369"/>
      <c r="AQ443" s="369"/>
      <c r="AR443" s="369"/>
      <c r="AS443" s="369"/>
      <c r="AT443" s="369"/>
      <c r="AU443" s="369"/>
      <c r="AV443" s="369"/>
      <c r="AW443" s="369"/>
      <c r="AX443" s="369"/>
      <c r="AY443" s="369"/>
      <c r="AZ443" s="369"/>
      <c r="BA443" s="369"/>
      <c r="BB443" s="369"/>
      <c r="BC443" s="369"/>
      <c r="BD443" s="369"/>
      <c r="BE443" s="369"/>
      <c r="BF443" s="369"/>
      <c r="BG443" s="369"/>
      <c r="BH443" s="369"/>
      <c r="BI443" s="369"/>
      <c r="BJ443" s="369"/>
    </row>
    <row r="444" spans="3:62" x14ac:dyDescent="0.25">
      <c r="C444" s="369"/>
      <c r="D444" s="369"/>
      <c r="E444" s="369"/>
      <c r="F444" s="369"/>
      <c r="G444" s="369"/>
      <c r="H444" s="369"/>
      <c r="I444" s="369"/>
      <c r="J444" s="369"/>
      <c r="K444" s="369"/>
      <c r="L444" s="369"/>
      <c r="M444" s="369"/>
      <c r="N444" s="369"/>
      <c r="O444" s="369"/>
      <c r="P444" s="369"/>
      <c r="Q444" s="369"/>
      <c r="R444" s="369"/>
      <c r="S444" s="369"/>
      <c r="T444" s="369"/>
      <c r="U444" s="369"/>
      <c r="V444" s="369"/>
      <c r="W444" s="369"/>
      <c r="X444" s="369"/>
      <c r="Y444" s="369"/>
      <c r="Z444" s="369"/>
      <c r="AA444" s="369"/>
      <c r="AB444" s="369"/>
      <c r="AC444" s="369"/>
      <c r="AD444" s="369"/>
      <c r="AE444" s="369"/>
      <c r="AF444" s="369"/>
      <c r="AG444" s="369"/>
      <c r="AH444" s="369"/>
      <c r="AI444" s="369"/>
      <c r="AJ444" s="369"/>
      <c r="AK444" s="369"/>
      <c r="AL444" s="369"/>
      <c r="AM444" s="369"/>
      <c r="AN444" s="369"/>
      <c r="AO444" s="369"/>
      <c r="AP444" s="369"/>
      <c r="AQ444" s="369"/>
      <c r="AR444" s="369"/>
      <c r="AS444" s="369"/>
      <c r="AT444" s="369"/>
      <c r="AU444" s="369"/>
      <c r="AV444" s="369"/>
      <c r="AW444" s="369"/>
      <c r="AX444" s="369"/>
      <c r="AY444" s="369"/>
      <c r="AZ444" s="369"/>
      <c r="BA444" s="369"/>
      <c r="BB444" s="369"/>
      <c r="BC444" s="369"/>
      <c r="BD444" s="369"/>
      <c r="BE444" s="369"/>
      <c r="BF444" s="369"/>
      <c r="BG444" s="369"/>
      <c r="BH444" s="369"/>
      <c r="BI444" s="369"/>
      <c r="BJ444" s="369"/>
    </row>
    <row r="445" spans="3:62" x14ac:dyDescent="0.25">
      <c r="C445" s="369"/>
      <c r="D445" s="369"/>
      <c r="E445" s="369"/>
      <c r="F445" s="369"/>
      <c r="G445" s="369"/>
      <c r="H445" s="369"/>
      <c r="I445" s="369"/>
      <c r="J445" s="369"/>
      <c r="K445" s="369"/>
      <c r="L445" s="369"/>
      <c r="M445" s="369"/>
      <c r="N445" s="369"/>
      <c r="O445" s="369"/>
      <c r="P445" s="369"/>
      <c r="Q445" s="369"/>
      <c r="R445" s="369"/>
      <c r="S445" s="369"/>
      <c r="T445" s="369"/>
      <c r="U445" s="369"/>
      <c r="V445" s="369"/>
      <c r="W445" s="369"/>
      <c r="X445" s="369"/>
      <c r="Y445" s="369"/>
      <c r="Z445" s="369"/>
      <c r="AA445" s="369"/>
      <c r="AB445" s="369"/>
      <c r="AC445" s="369"/>
      <c r="AD445" s="369"/>
      <c r="AE445" s="369"/>
      <c r="AF445" s="369"/>
      <c r="AG445" s="369"/>
      <c r="AH445" s="369"/>
      <c r="AI445" s="369"/>
      <c r="AJ445" s="369"/>
      <c r="AK445" s="369"/>
      <c r="AL445" s="369"/>
      <c r="AM445" s="369"/>
      <c r="AN445" s="369"/>
      <c r="AO445" s="369"/>
      <c r="AP445" s="369"/>
      <c r="AQ445" s="369"/>
      <c r="AR445" s="369"/>
      <c r="AS445" s="369"/>
      <c r="AT445" s="369"/>
      <c r="AU445" s="369"/>
      <c r="AV445" s="369"/>
      <c r="AW445" s="369"/>
      <c r="AX445" s="369"/>
      <c r="AY445" s="369"/>
      <c r="AZ445" s="369"/>
      <c r="BA445" s="369"/>
      <c r="BB445" s="369"/>
      <c r="BC445" s="369"/>
      <c r="BD445" s="369"/>
      <c r="BE445" s="369"/>
      <c r="BF445" s="369"/>
      <c r="BG445" s="369"/>
      <c r="BH445" s="369"/>
      <c r="BI445" s="369"/>
      <c r="BJ445" s="369"/>
    </row>
    <row r="446" spans="3:62" x14ac:dyDescent="0.25">
      <c r="C446" s="369"/>
      <c r="D446" s="369"/>
      <c r="E446" s="369"/>
      <c r="F446" s="369"/>
      <c r="G446" s="369"/>
      <c r="H446" s="369"/>
      <c r="I446" s="369"/>
      <c r="J446" s="369"/>
      <c r="K446" s="369"/>
      <c r="L446" s="369"/>
      <c r="M446" s="369"/>
      <c r="N446" s="369"/>
      <c r="O446" s="369"/>
      <c r="P446" s="369"/>
      <c r="Q446" s="369"/>
      <c r="R446" s="369"/>
      <c r="S446" s="369"/>
      <c r="T446" s="369"/>
      <c r="U446" s="369"/>
      <c r="V446" s="369"/>
      <c r="W446" s="369"/>
      <c r="X446" s="369"/>
      <c r="Y446" s="369"/>
      <c r="Z446" s="369"/>
      <c r="AA446" s="369"/>
      <c r="AB446" s="369"/>
      <c r="AC446" s="369"/>
      <c r="AD446" s="369"/>
      <c r="AE446" s="369"/>
      <c r="AF446" s="369"/>
      <c r="AG446" s="369"/>
      <c r="AH446" s="369"/>
      <c r="AI446" s="369"/>
      <c r="AJ446" s="369"/>
      <c r="AK446" s="369"/>
      <c r="AL446" s="369"/>
      <c r="AM446" s="369"/>
      <c r="AN446" s="369"/>
      <c r="AO446" s="369"/>
      <c r="AP446" s="369"/>
      <c r="AQ446" s="369"/>
      <c r="AR446" s="369"/>
      <c r="AS446" s="369"/>
      <c r="AT446" s="369"/>
      <c r="AU446" s="369"/>
      <c r="AV446" s="369"/>
      <c r="AW446" s="369"/>
      <c r="AX446" s="369"/>
      <c r="AY446" s="369"/>
      <c r="AZ446" s="369"/>
      <c r="BA446" s="369"/>
      <c r="BB446" s="369"/>
      <c r="BC446" s="369"/>
      <c r="BD446" s="369"/>
      <c r="BE446" s="369"/>
      <c r="BF446" s="369"/>
      <c r="BG446" s="369"/>
      <c r="BH446" s="369"/>
      <c r="BI446" s="369"/>
      <c r="BJ446" s="369"/>
    </row>
    <row r="447" spans="3:62" x14ac:dyDescent="0.25">
      <c r="C447" s="369"/>
      <c r="D447" s="369"/>
      <c r="E447" s="369"/>
      <c r="F447" s="369"/>
      <c r="G447" s="369"/>
      <c r="H447" s="369"/>
      <c r="I447" s="369"/>
      <c r="J447" s="369"/>
      <c r="K447" s="369"/>
      <c r="L447" s="369"/>
      <c r="M447" s="369"/>
      <c r="N447" s="369"/>
      <c r="O447" s="369"/>
      <c r="P447" s="369"/>
      <c r="Q447" s="369"/>
      <c r="R447" s="369"/>
      <c r="S447" s="369"/>
      <c r="T447" s="369"/>
      <c r="U447" s="369"/>
      <c r="V447" s="369"/>
      <c r="W447" s="369"/>
      <c r="X447" s="369"/>
      <c r="Y447" s="369"/>
      <c r="Z447" s="369"/>
      <c r="AA447" s="369"/>
      <c r="AB447" s="369"/>
      <c r="AC447" s="369"/>
      <c r="AD447" s="369"/>
      <c r="AE447" s="369"/>
      <c r="AF447" s="369"/>
      <c r="AG447" s="369"/>
      <c r="AH447" s="369"/>
      <c r="AI447" s="369"/>
      <c r="AJ447" s="369"/>
      <c r="AK447" s="369"/>
      <c r="AL447" s="369"/>
      <c r="AM447" s="369"/>
      <c r="AN447" s="369"/>
      <c r="AO447" s="369"/>
      <c r="AP447" s="369"/>
      <c r="AQ447" s="369"/>
      <c r="AR447" s="369"/>
      <c r="AS447" s="369"/>
      <c r="AT447" s="369"/>
      <c r="AU447" s="369"/>
      <c r="AV447" s="369"/>
      <c r="AW447" s="369"/>
      <c r="AX447" s="369"/>
      <c r="AY447" s="369"/>
      <c r="AZ447" s="369"/>
      <c r="BA447" s="369"/>
      <c r="BB447" s="369"/>
      <c r="BC447" s="369"/>
      <c r="BD447" s="369"/>
      <c r="BE447" s="369"/>
      <c r="BF447" s="369"/>
      <c r="BG447" s="369"/>
      <c r="BH447" s="369"/>
      <c r="BI447" s="369"/>
      <c r="BJ447" s="369"/>
    </row>
    <row r="448" spans="3:62" x14ac:dyDescent="0.25">
      <c r="C448" s="369"/>
      <c r="D448" s="369"/>
      <c r="E448" s="369"/>
      <c r="F448" s="369"/>
      <c r="G448" s="369"/>
      <c r="H448" s="369"/>
      <c r="I448" s="369"/>
      <c r="J448" s="369"/>
      <c r="K448" s="369"/>
      <c r="L448" s="369"/>
      <c r="M448" s="369"/>
      <c r="N448" s="369"/>
      <c r="O448" s="369"/>
      <c r="P448" s="369"/>
      <c r="Q448" s="369"/>
      <c r="R448" s="369"/>
      <c r="S448" s="369"/>
      <c r="T448" s="369"/>
      <c r="U448" s="369"/>
      <c r="V448" s="369"/>
      <c r="W448" s="369"/>
      <c r="X448" s="369"/>
      <c r="Y448" s="369"/>
      <c r="Z448" s="369"/>
      <c r="AA448" s="369"/>
      <c r="AB448" s="369"/>
      <c r="AC448" s="369"/>
      <c r="AD448" s="369"/>
      <c r="AE448" s="369"/>
      <c r="AF448" s="369"/>
      <c r="AG448" s="369"/>
      <c r="AH448" s="369"/>
      <c r="AI448" s="369"/>
      <c r="AJ448" s="369"/>
      <c r="AK448" s="369"/>
      <c r="AL448" s="369"/>
      <c r="AM448" s="369"/>
      <c r="AN448" s="369"/>
      <c r="AO448" s="369"/>
      <c r="AP448" s="369"/>
      <c r="AQ448" s="369"/>
      <c r="AR448" s="369"/>
      <c r="AS448" s="369"/>
      <c r="AT448" s="369"/>
      <c r="AU448" s="369"/>
      <c r="AV448" s="369"/>
      <c r="AW448" s="369"/>
      <c r="AX448" s="369"/>
      <c r="AY448" s="369"/>
      <c r="AZ448" s="369"/>
      <c r="BA448" s="369"/>
      <c r="BB448" s="369"/>
      <c r="BC448" s="369"/>
      <c r="BD448" s="369"/>
      <c r="BE448" s="369"/>
      <c r="BF448" s="369"/>
      <c r="BG448" s="369"/>
      <c r="BH448" s="369"/>
      <c r="BI448" s="369"/>
      <c r="BJ448" s="369"/>
    </row>
    <row r="449" spans="3:62" x14ac:dyDescent="0.25">
      <c r="C449" s="369"/>
      <c r="D449" s="369"/>
      <c r="E449" s="369"/>
      <c r="F449" s="369"/>
      <c r="G449" s="369"/>
      <c r="H449" s="369"/>
      <c r="I449" s="369"/>
      <c r="J449" s="369"/>
      <c r="K449" s="369"/>
      <c r="L449" s="369"/>
      <c r="M449" s="369"/>
      <c r="N449" s="369"/>
      <c r="O449" s="369"/>
      <c r="P449" s="369"/>
      <c r="Q449" s="369"/>
      <c r="R449" s="369"/>
      <c r="S449" s="369"/>
      <c r="T449" s="369"/>
      <c r="U449" s="369"/>
      <c r="V449" s="369"/>
      <c r="W449" s="369"/>
      <c r="X449" s="369"/>
      <c r="Y449" s="369"/>
      <c r="Z449" s="369"/>
      <c r="AA449" s="369"/>
      <c r="AB449" s="369"/>
      <c r="AC449" s="369"/>
      <c r="AD449" s="369"/>
      <c r="AE449" s="369"/>
      <c r="AF449" s="369"/>
      <c r="AG449" s="369"/>
      <c r="AH449" s="369"/>
      <c r="AI449" s="369"/>
      <c r="AJ449" s="369"/>
      <c r="AK449" s="369"/>
      <c r="AL449" s="369"/>
      <c r="AM449" s="369"/>
      <c r="AN449" s="369"/>
      <c r="AO449" s="369"/>
      <c r="AP449" s="369"/>
      <c r="AQ449" s="369"/>
      <c r="AR449" s="369"/>
      <c r="AS449" s="369"/>
      <c r="AT449" s="369"/>
      <c r="AU449" s="369"/>
      <c r="AV449" s="369"/>
      <c r="AW449" s="369"/>
      <c r="AX449" s="369"/>
      <c r="AY449" s="369"/>
      <c r="AZ449" s="369"/>
      <c r="BA449" s="369"/>
      <c r="BB449" s="369"/>
      <c r="BC449" s="369"/>
      <c r="BD449" s="369"/>
      <c r="BE449" s="369"/>
      <c r="BF449" s="369"/>
      <c r="BG449" s="369"/>
      <c r="BH449" s="369"/>
      <c r="BI449" s="369"/>
      <c r="BJ449" s="369"/>
    </row>
    <row r="450" spans="3:62" x14ac:dyDescent="0.25">
      <c r="C450" s="369"/>
      <c r="D450" s="369"/>
      <c r="E450" s="369"/>
      <c r="F450" s="369"/>
      <c r="G450" s="369"/>
      <c r="H450" s="369"/>
      <c r="I450" s="369"/>
      <c r="J450" s="369"/>
      <c r="K450" s="369"/>
      <c r="L450" s="369"/>
      <c r="M450" s="369"/>
      <c r="N450" s="369"/>
      <c r="O450" s="369"/>
      <c r="P450" s="369"/>
      <c r="Q450" s="369"/>
      <c r="R450" s="369"/>
      <c r="S450" s="369"/>
      <c r="T450" s="369"/>
      <c r="U450" s="369"/>
      <c r="V450" s="369"/>
      <c r="W450" s="369"/>
      <c r="X450" s="369"/>
      <c r="Y450" s="369"/>
      <c r="Z450" s="369"/>
      <c r="AA450" s="369"/>
      <c r="AB450" s="369"/>
      <c r="AC450" s="369"/>
      <c r="AD450" s="369"/>
      <c r="AE450" s="369"/>
      <c r="AF450" s="369"/>
      <c r="AG450" s="369"/>
      <c r="AH450" s="369"/>
      <c r="AI450" s="369"/>
      <c r="AJ450" s="369"/>
      <c r="AK450" s="369"/>
      <c r="AL450" s="369"/>
      <c r="AM450" s="369"/>
      <c r="AN450" s="369"/>
      <c r="AO450" s="369"/>
      <c r="AP450" s="369"/>
      <c r="AQ450" s="369"/>
      <c r="AR450" s="369"/>
      <c r="AS450" s="369"/>
      <c r="AT450" s="369"/>
      <c r="AU450" s="369"/>
      <c r="AV450" s="369"/>
      <c r="AW450" s="369"/>
      <c r="AX450" s="369"/>
      <c r="AY450" s="369"/>
      <c r="AZ450" s="369"/>
      <c r="BA450" s="369"/>
      <c r="BB450" s="369"/>
      <c r="BC450" s="369"/>
      <c r="BD450" s="369"/>
      <c r="BE450" s="369"/>
      <c r="BF450" s="369"/>
      <c r="BG450" s="369"/>
      <c r="BH450" s="369"/>
      <c r="BI450" s="369"/>
      <c r="BJ450" s="369"/>
    </row>
    <row r="451" spans="3:62" x14ac:dyDescent="0.25">
      <c r="C451" s="369"/>
      <c r="D451" s="369"/>
      <c r="E451" s="369"/>
      <c r="F451" s="369"/>
      <c r="G451" s="369"/>
      <c r="H451" s="369"/>
      <c r="I451" s="369"/>
      <c r="J451" s="369"/>
      <c r="K451" s="369"/>
      <c r="L451" s="369"/>
      <c r="M451" s="369"/>
      <c r="N451" s="369"/>
      <c r="O451" s="369"/>
      <c r="P451" s="369"/>
      <c r="Q451" s="369"/>
      <c r="R451" s="369"/>
      <c r="S451" s="369"/>
      <c r="T451" s="369"/>
      <c r="U451" s="369"/>
      <c r="V451" s="369"/>
      <c r="W451" s="369"/>
      <c r="X451" s="369"/>
      <c r="Y451" s="369"/>
      <c r="Z451" s="369"/>
      <c r="AA451" s="369"/>
      <c r="AB451" s="369"/>
      <c r="AC451" s="369"/>
      <c r="AD451" s="369"/>
      <c r="AE451" s="369"/>
      <c r="AF451" s="369"/>
      <c r="AG451" s="369"/>
      <c r="AH451" s="369"/>
      <c r="AI451" s="369"/>
      <c r="AJ451" s="369"/>
      <c r="AK451" s="369"/>
      <c r="AL451" s="369"/>
      <c r="AM451" s="369"/>
      <c r="AN451" s="369"/>
      <c r="AO451" s="369"/>
      <c r="AP451" s="369"/>
      <c r="AQ451" s="369"/>
      <c r="AR451" s="369"/>
      <c r="AS451" s="369"/>
      <c r="AT451" s="369"/>
      <c r="AU451" s="369"/>
      <c r="AV451" s="369"/>
      <c r="AW451" s="369"/>
      <c r="AX451" s="369"/>
      <c r="AY451" s="369"/>
      <c r="AZ451" s="369"/>
      <c r="BA451" s="369"/>
      <c r="BB451" s="369"/>
      <c r="BC451" s="369"/>
      <c r="BD451" s="369"/>
      <c r="BE451" s="369"/>
      <c r="BF451" s="369"/>
      <c r="BG451" s="369"/>
      <c r="BH451" s="369"/>
      <c r="BI451" s="369"/>
      <c r="BJ451" s="369"/>
    </row>
    <row r="452" spans="3:62" x14ac:dyDescent="0.25">
      <c r="C452" s="369"/>
      <c r="D452" s="369"/>
      <c r="E452" s="369"/>
      <c r="F452" s="369"/>
      <c r="G452" s="369"/>
      <c r="H452" s="369"/>
      <c r="I452" s="369"/>
      <c r="J452" s="369"/>
      <c r="K452" s="369"/>
      <c r="L452" s="369"/>
      <c r="M452" s="369"/>
      <c r="N452" s="369"/>
      <c r="O452" s="369"/>
      <c r="P452" s="369"/>
      <c r="Q452" s="369"/>
      <c r="R452" s="369"/>
      <c r="S452" s="369"/>
      <c r="T452" s="369"/>
      <c r="U452" s="369"/>
      <c r="V452" s="369"/>
      <c r="W452" s="369"/>
      <c r="X452" s="369"/>
      <c r="Y452" s="369"/>
      <c r="Z452" s="369"/>
      <c r="AA452" s="369"/>
      <c r="AB452" s="369"/>
      <c r="AC452" s="369"/>
      <c r="AD452" s="369"/>
      <c r="AE452" s="369"/>
      <c r="AF452" s="369"/>
      <c r="AG452" s="369"/>
      <c r="AH452" s="369"/>
      <c r="AI452" s="369"/>
      <c r="AJ452" s="369"/>
      <c r="AK452" s="369"/>
      <c r="AL452" s="369"/>
      <c r="AM452" s="369"/>
      <c r="AN452" s="369"/>
      <c r="AO452" s="369"/>
      <c r="AP452" s="369"/>
      <c r="AQ452" s="369"/>
      <c r="AR452" s="369"/>
      <c r="AS452" s="369"/>
      <c r="AT452" s="369"/>
      <c r="AU452" s="369"/>
      <c r="AV452" s="369"/>
      <c r="AW452" s="369"/>
      <c r="AX452" s="369"/>
      <c r="AY452" s="369"/>
      <c r="AZ452" s="369"/>
      <c r="BA452" s="369"/>
      <c r="BB452" s="369"/>
      <c r="BC452" s="369"/>
      <c r="BD452" s="369"/>
      <c r="BE452" s="369"/>
      <c r="BF452" s="369"/>
      <c r="BG452" s="369"/>
      <c r="BH452" s="369"/>
      <c r="BI452" s="369"/>
      <c r="BJ452" s="369"/>
    </row>
    <row r="453" spans="3:62" x14ac:dyDescent="0.25">
      <c r="C453" s="369"/>
      <c r="D453" s="369"/>
      <c r="E453" s="369"/>
      <c r="F453" s="369"/>
      <c r="G453" s="369"/>
      <c r="H453" s="369"/>
      <c r="I453" s="369"/>
      <c r="J453" s="369"/>
      <c r="K453" s="369"/>
      <c r="L453" s="369"/>
      <c r="M453" s="369"/>
      <c r="N453" s="369"/>
      <c r="O453" s="369"/>
      <c r="P453" s="369"/>
      <c r="Q453" s="369"/>
      <c r="R453" s="369"/>
      <c r="S453" s="369"/>
      <c r="T453" s="369"/>
      <c r="U453" s="369"/>
      <c r="V453" s="369"/>
      <c r="W453" s="369"/>
      <c r="X453" s="369"/>
      <c r="Y453" s="369"/>
      <c r="Z453" s="369"/>
      <c r="AA453" s="369"/>
      <c r="AB453" s="369"/>
      <c r="AC453" s="369"/>
      <c r="AD453" s="369"/>
      <c r="AE453" s="369"/>
      <c r="AF453" s="369"/>
      <c r="AG453" s="369"/>
      <c r="AH453" s="369"/>
      <c r="AI453" s="369"/>
      <c r="AJ453" s="369"/>
      <c r="AK453" s="369"/>
      <c r="AL453" s="369"/>
      <c r="AM453" s="369"/>
      <c r="AN453" s="369"/>
      <c r="AO453" s="369"/>
      <c r="AP453" s="369"/>
      <c r="AQ453" s="369"/>
      <c r="AR453" s="369"/>
      <c r="AS453" s="369"/>
      <c r="AT453" s="369"/>
      <c r="AU453" s="369"/>
      <c r="AV453" s="369"/>
      <c r="AW453" s="369"/>
      <c r="AX453" s="369"/>
      <c r="AY453" s="369"/>
      <c r="AZ453" s="369"/>
      <c r="BA453" s="369"/>
      <c r="BB453" s="369"/>
      <c r="BC453" s="369"/>
      <c r="BD453" s="369"/>
      <c r="BE453" s="369"/>
      <c r="BF453" s="369"/>
      <c r="BG453" s="369"/>
      <c r="BH453" s="369"/>
      <c r="BI453" s="369"/>
      <c r="BJ453" s="369"/>
    </row>
    <row r="454" spans="3:62" x14ac:dyDescent="0.25">
      <c r="C454" s="369"/>
      <c r="D454" s="369"/>
      <c r="E454" s="369"/>
      <c r="F454" s="369"/>
      <c r="G454" s="369"/>
      <c r="H454" s="369"/>
      <c r="I454" s="369"/>
      <c r="J454" s="369"/>
      <c r="K454" s="369"/>
      <c r="L454" s="369"/>
      <c r="M454" s="369"/>
      <c r="N454" s="369"/>
      <c r="O454" s="369"/>
      <c r="P454" s="369"/>
      <c r="Q454" s="369"/>
      <c r="R454" s="369"/>
      <c r="S454" s="369"/>
      <c r="T454" s="369"/>
      <c r="U454" s="369"/>
      <c r="V454" s="369"/>
      <c r="W454" s="369"/>
      <c r="X454" s="369"/>
      <c r="Y454" s="369"/>
      <c r="Z454" s="369"/>
      <c r="AA454" s="369"/>
      <c r="AB454" s="369"/>
      <c r="AC454" s="369"/>
      <c r="AD454" s="369"/>
      <c r="AE454" s="369"/>
      <c r="AF454" s="369"/>
      <c r="AG454" s="369"/>
      <c r="AH454" s="369"/>
      <c r="AI454" s="369"/>
      <c r="AJ454" s="369"/>
      <c r="AK454" s="369"/>
      <c r="AL454" s="369"/>
      <c r="AM454" s="369"/>
      <c r="AN454" s="369"/>
      <c r="AO454" s="369"/>
      <c r="AP454" s="369"/>
      <c r="AQ454" s="369"/>
      <c r="AR454" s="369"/>
      <c r="AS454" s="369"/>
      <c r="AT454" s="369"/>
      <c r="AU454" s="369"/>
      <c r="AV454" s="369"/>
      <c r="AW454" s="369"/>
      <c r="AX454" s="369"/>
      <c r="AY454" s="369"/>
      <c r="AZ454" s="369"/>
      <c r="BA454" s="369"/>
      <c r="BB454" s="369"/>
      <c r="BC454" s="369"/>
      <c r="BD454" s="369"/>
      <c r="BE454" s="369"/>
      <c r="BF454" s="369"/>
      <c r="BG454" s="369"/>
      <c r="BH454" s="369"/>
      <c r="BI454" s="369"/>
      <c r="BJ454" s="369"/>
    </row>
    <row r="455" spans="3:62" x14ac:dyDescent="0.25">
      <c r="C455" s="369"/>
      <c r="D455" s="369"/>
      <c r="E455" s="369"/>
      <c r="F455" s="369"/>
      <c r="G455" s="369"/>
      <c r="H455" s="369"/>
      <c r="I455" s="369"/>
      <c r="J455" s="369"/>
      <c r="K455" s="369"/>
      <c r="L455" s="369"/>
      <c r="M455" s="369"/>
      <c r="N455" s="369"/>
      <c r="O455" s="369"/>
      <c r="P455" s="369"/>
      <c r="Q455" s="369"/>
      <c r="R455" s="369"/>
      <c r="S455" s="369"/>
      <c r="T455" s="369"/>
      <c r="U455" s="369"/>
      <c r="V455" s="369"/>
      <c r="W455" s="369"/>
      <c r="X455" s="369"/>
      <c r="Y455" s="369"/>
      <c r="Z455" s="369"/>
      <c r="AA455" s="369"/>
      <c r="AB455" s="369"/>
      <c r="AC455" s="369"/>
      <c r="AD455" s="369"/>
      <c r="AE455" s="369"/>
      <c r="AF455" s="369"/>
      <c r="AG455" s="369"/>
      <c r="AH455" s="369"/>
      <c r="AI455" s="369"/>
      <c r="AJ455" s="369"/>
      <c r="AK455" s="369"/>
      <c r="AL455" s="369"/>
      <c r="AM455" s="369"/>
      <c r="AN455" s="369"/>
      <c r="AO455" s="369"/>
      <c r="AP455" s="369"/>
      <c r="AQ455" s="369"/>
      <c r="AR455" s="369"/>
      <c r="AS455" s="369"/>
      <c r="AT455" s="369"/>
      <c r="AU455" s="369"/>
      <c r="AV455" s="369"/>
      <c r="AW455" s="369"/>
      <c r="AX455" s="369"/>
      <c r="AY455" s="369"/>
      <c r="AZ455" s="369"/>
      <c r="BA455" s="369"/>
      <c r="BB455" s="369"/>
      <c r="BC455" s="369"/>
      <c r="BD455" s="369"/>
      <c r="BE455" s="369"/>
      <c r="BF455" s="369"/>
      <c r="BG455" s="369"/>
      <c r="BH455" s="369"/>
      <c r="BI455" s="369"/>
      <c r="BJ455" s="369"/>
    </row>
    <row r="456" spans="3:62" x14ac:dyDescent="0.25">
      <c r="C456" s="369"/>
      <c r="D456" s="369"/>
      <c r="E456" s="369"/>
      <c r="F456" s="369"/>
      <c r="G456" s="369"/>
      <c r="H456" s="369"/>
      <c r="I456" s="369"/>
      <c r="J456" s="369"/>
      <c r="K456" s="369"/>
      <c r="L456" s="369"/>
      <c r="M456" s="369"/>
      <c r="N456" s="369"/>
      <c r="O456" s="369"/>
      <c r="P456" s="369"/>
      <c r="Q456" s="369"/>
      <c r="R456" s="369"/>
      <c r="S456" s="369"/>
      <c r="T456" s="369"/>
      <c r="U456" s="369"/>
      <c r="V456" s="369"/>
      <c r="W456" s="369"/>
      <c r="X456" s="369"/>
      <c r="Y456" s="369"/>
      <c r="Z456" s="369"/>
      <c r="AA456" s="369"/>
      <c r="AB456" s="369"/>
      <c r="AC456" s="369"/>
      <c r="AD456" s="369"/>
      <c r="AE456" s="369"/>
      <c r="AF456" s="369"/>
      <c r="AG456" s="369"/>
      <c r="AH456" s="369"/>
      <c r="AI456" s="369"/>
      <c r="AJ456" s="369"/>
      <c r="AK456" s="369"/>
      <c r="AL456" s="369"/>
      <c r="AM456" s="369"/>
      <c r="AN456" s="369"/>
      <c r="AO456" s="369"/>
      <c r="AP456" s="369"/>
      <c r="AQ456" s="369"/>
      <c r="AR456" s="369"/>
      <c r="AS456" s="369"/>
      <c r="AT456" s="369"/>
      <c r="AU456" s="369"/>
      <c r="AV456" s="369"/>
      <c r="AW456" s="369"/>
      <c r="AX456" s="369"/>
      <c r="AY456" s="369"/>
      <c r="AZ456" s="369"/>
      <c r="BA456" s="369"/>
      <c r="BB456" s="369"/>
      <c r="BC456" s="369"/>
      <c r="BD456" s="369"/>
      <c r="BE456" s="369"/>
      <c r="BF456" s="369"/>
      <c r="BG456" s="369"/>
      <c r="BH456" s="369"/>
      <c r="BI456" s="369"/>
      <c r="BJ456" s="369"/>
    </row>
    <row r="457" spans="3:62" x14ac:dyDescent="0.25">
      <c r="C457" s="369"/>
      <c r="D457" s="369"/>
      <c r="E457" s="369"/>
      <c r="F457" s="369"/>
      <c r="G457" s="369"/>
      <c r="H457" s="369"/>
      <c r="I457" s="369"/>
      <c r="J457" s="369"/>
      <c r="K457" s="369"/>
      <c r="L457" s="369"/>
      <c r="M457" s="369"/>
      <c r="N457" s="369"/>
      <c r="O457" s="369"/>
      <c r="P457" s="369"/>
      <c r="Q457" s="369"/>
      <c r="R457" s="369"/>
      <c r="S457" s="369"/>
      <c r="T457" s="369"/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69"/>
      <c r="AI457" s="369"/>
      <c r="AJ457" s="369"/>
      <c r="AK457" s="369"/>
      <c r="AL457" s="369"/>
      <c r="AM457" s="369"/>
      <c r="AN457" s="369"/>
      <c r="AO457" s="369"/>
      <c r="AP457" s="369"/>
      <c r="AQ457" s="369"/>
      <c r="AR457" s="369"/>
      <c r="AS457" s="369"/>
      <c r="AT457" s="369"/>
      <c r="AU457" s="369"/>
      <c r="AV457" s="369"/>
      <c r="AW457" s="369"/>
      <c r="AX457" s="369"/>
      <c r="AY457" s="369"/>
      <c r="AZ457" s="369"/>
      <c r="BA457" s="369"/>
      <c r="BB457" s="369"/>
      <c r="BC457" s="369"/>
      <c r="BD457" s="369"/>
      <c r="BE457" s="369"/>
      <c r="BF457" s="369"/>
      <c r="BG457" s="369"/>
      <c r="BH457" s="369"/>
      <c r="BI457" s="369"/>
      <c r="BJ457" s="369"/>
    </row>
    <row r="458" spans="3:62" x14ac:dyDescent="0.25">
      <c r="C458" s="369"/>
      <c r="D458" s="369"/>
      <c r="E458" s="369"/>
      <c r="F458" s="369"/>
      <c r="G458" s="369"/>
      <c r="H458" s="369"/>
      <c r="I458" s="369"/>
      <c r="J458" s="369"/>
      <c r="K458" s="369"/>
      <c r="L458" s="369"/>
      <c r="M458" s="369"/>
      <c r="N458" s="369"/>
      <c r="O458" s="369"/>
      <c r="P458" s="369"/>
      <c r="Q458" s="369"/>
      <c r="R458" s="369"/>
      <c r="S458" s="369"/>
      <c r="T458" s="369"/>
      <c r="U458" s="369"/>
      <c r="V458" s="369"/>
      <c r="W458" s="369"/>
      <c r="X458" s="369"/>
      <c r="Y458" s="369"/>
      <c r="Z458" s="369"/>
      <c r="AA458" s="369"/>
      <c r="AB458" s="369"/>
      <c r="AC458" s="369"/>
      <c r="AD458" s="369"/>
      <c r="AE458" s="369"/>
      <c r="AF458" s="369"/>
      <c r="AG458" s="369"/>
      <c r="AH458" s="369"/>
      <c r="AI458" s="369"/>
      <c r="AJ458" s="369"/>
      <c r="AK458" s="369"/>
      <c r="AL458" s="369"/>
      <c r="AM458" s="369"/>
      <c r="AN458" s="369"/>
      <c r="AO458" s="369"/>
      <c r="AP458" s="369"/>
      <c r="AQ458" s="369"/>
      <c r="AR458" s="369"/>
      <c r="AS458" s="369"/>
      <c r="AT458" s="369"/>
      <c r="AU458" s="369"/>
      <c r="AV458" s="369"/>
      <c r="AW458" s="369"/>
      <c r="AX458" s="369"/>
      <c r="AY458" s="369"/>
      <c r="AZ458" s="369"/>
      <c r="BA458" s="369"/>
      <c r="BB458" s="369"/>
      <c r="BC458" s="369"/>
      <c r="BD458" s="369"/>
      <c r="BE458" s="369"/>
      <c r="BF458" s="369"/>
      <c r="BG458" s="369"/>
      <c r="BH458" s="369"/>
      <c r="BI458" s="369"/>
      <c r="BJ458" s="369"/>
    </row>
    <row r="459" spans="3:62" x14ac:dyDescent="0.25">
      <c r="C459" s="369"/>
      <c r="D459" s="369"/>
      <c r="E459" s="369"/>
      <c r="F459" s="369"/>
      <c r="G459" s="369"/>
      <c r="H459" s="369"/>
      <c r="I459" s="369"/>
      <c r="J459" s="369"/>
      <c r="K459" s="369"/>
      <c r="L459" s="369"/>
      <c r="M459" s="369"/>
      <c r="N459" s="369"/>
      <c r="O459" s="369"/>
      <c r="P459" s="369"/>
      <c r="Q459" s="369"/>
      <c r="R459" s="369"/>
      <c r="S459" s="369"/>
      <c r="T459" s="369"/>
      <c r="U459" s="369"/>
      <c r="V459" s="369"/>
      <c r="W459" s="369"/>
      <c r="X459" s="369"/>
      <c r="Y459" s="369"/>
      <c r="Z459" s="369"/>
      <c r="AA459" s="369"/>
      <c r="AB459" s="369"/>
      <c r="AC459" s="369"/>
      <c r="AD459" s="369"/>
      <c r="AE459" s="369"/>
      <c r="AF459" s="369"/>
      <c r="AG459" s="369"/>
      <c r="AH459" s="369"/>
      <c r="AI459" s="369"/>
      <c r="AJ459" s="369"/>
      <c r="AK459" s="369"/>
      <c r="AL459" s="369"/>
      <c r="AM459" s="369"/>
      <c r="AN459" s="369"/>
      <c r="AO459" s="369"/>
      <c r="AP459" s="369"/>
      <c r="AQ459" s="369"/>
      <c r="AR459" s="369"/>
      <c r="AS459" s="369"/>
      <c r="AT459" s="369"/>
      <c r="AU459" s="369"/>
      <c r="AV459" s="369"/>
      <c r="AW459" s="369"/>
      <c r="AX459" s="369"/>
      <c r="AY459" s="369"/>
      <c r="AZ459" s="369"/>
      <c r="BA459" s="369"/>
      <c r="BB459" s="369"/>
      <c r="BC459" s="369"/>
      <c r="BD459" s="369"/>
      <c r="BE459" s="369"/>
      <c r="BF459" s="369"/>
      <c r="BG459" s="369"/>
      <c r="BH459" s="369"/>
      <c r="BI459" s="369"/>
      <c r="BJ459" s="369"/>
    </row>
    <row r="460" spans="3:62" x14ac:dyDescent="0.25">
      <c r="C460" s="369"/>
      <c r="D460" s="369"/>
      <c r="E460" s="369"/>
      <c r="F460" s="369"/>
      <c r="G460" s="369"/>
      <c r="H460" s="369"/>
      <c r="I460" s="369"/>
      <c r="J460" s="369"/>
      <c r="K460" s="369"/>
      <c r="L460" s="369"/>
      <c r="M460" s="369"/>
      <c r="N460" s="369"/>
      <c r="O460" s="369"/>
      <c r="P460" s="369"/>
      <c r="Q460" s="369"/>
      <c r="R460" s="369"/>
      <c r="S460" s="369"/>
      <c r="T460" s="369"/>
      <c r="U460" s="369"/>
      <c r="V460" s="369"/>
      <c r="W460" s="369"/>
      <c r="X460" s="369"/>
      <c r="Y460" s="369"/>
      <c r="Z460" s="369"/>
      <c r="AA460" s="369"/>
      <c r="AB460" s="369"/>
      <c r="AC460" s="369"/>
      <c r="AD460" s="369"/>
      <c r="AE460" s="369"/>
      <c r="AF460" s="369"/>
      <c r="AG460" s="369"/>
      <c r="AH460" s="369"/>
      <c r="AI460" s="369"/>
      <c r="AJ460" s="369"/>
      <c r="AK460" s="369"/>
      <c r="AL460" s="369"/>
      <c r="AM460" s="369"/>
      <c r="AN460" s="369"/>
      <c r="AO460" s="369"/>
      <c r="AP460" s="369"/>
      <c r="AQ460" s="369"/>
      <c r="AR460" s="369"/>
      <c r="AS460" s="369"/>
      <c r="AT460" s="369"/>
      <c r="AU460" s="369"/>
      <c r="AV460" s="369"/>
      <c r="AW460" s="369"/>
      <c r="AX460" s="369"/>
      <c r="AY460" s="369"/>
      <c r="AZ460" s="369"/>
      <c r="BA460" s="369"/>
      <c r="BB460" s="369"/>
      <c r="BC460" s="369"/>
      <c r="BD460" s="369"/>
      <c r="BE460" s="369"/>
      <c r="BF460" s="369"/>
      <c r="BG460" s="369"/>
      <c r="BH460" s="369"/>
      <c r="BI460" s="369"/>
      <c r="BJ460" s="369"/>
    </row>
    <row r="461" spans="3:62" x14ac:dyDescent="0.25">
      <c r="C461" s="369"/>
      <c r="D461" s="369"/>
      <c r="E461" s="369"/>
      <c r="F461" s="369"/>
      <c r="G461" s="369"/>
      <c r="H461" s="369"/>
      <c r="I461" s="369"/>
      <c r="J461" s="369"/>
      <c r="K461" s="369"/>
      <c r="L461" s="369"/>
      <c r="M461" s="369"/>
      <c r="N461" s="369"/>
      <c r="O461" s="369"/>
      <c r="P461" s="369"/>
      <c r="Q461" s="369"/>
      <c r="R461" s="369"/>
      <c r="S461" s="369"/>
      <c r="T461" s="369"/>
      <c r="U461" s="369"/>
      <c r="V461" s="369"/>
      <c r="W461" s="369"/>
      <c r="X461" s="369"/>
      <c r="Y461" s="369"/>
      <c r="Z461" s="369"/>
      <c r="AA461" s="369"/>
      <c r="AB461" s="369"/>
      <c r="AC461" s="369"/>
      <c r="AD461" s="369"/>
      <c r="AE461" s="369"/>
      <c r="AF461" s="369"/>
      <c r="AG461" s="369"/>
      <c r="AH461" s="369"/>
      <c r="AI461" s="369"/>
      <c r="AJ461" s="369"/>
      <c r="AK461" s="369"/>
      <c r="AL461" s="369"/>
      <c r="AM461" s="369"/>
      <c r="AN461" s="369"/>
      <c r="AO461" s="369"/>
      <c r="AP461" s="369"/>
      <c r="AQ461" s="369"/>
      <c r="AR461" s="369"/>
      <c r="AS461" s="369"/>
      <c r="AT461" s="369"/>
      <c r="AU461" s="369"/>
      <c r="AV461" s="369"/>
      <c r="AW461" s="369"/>
      <c r="AX461" s="369"/>
      <c r="AY461" s="369"/>
      <c r="AZ461" s="369"/>
      <c r="BA461" s="369"/>
      <c r="BB461" s="369"/>
      <c r="BC461" s="369"/>
      <c r="BD461" s="369"/>
      <c r="BE461" s="369"/>
      <c r="BF461" s="369"/>
      <c r="BG461" s="369"/>
      <c r="BH461" s="369"/>
      <c r="BI461" s="369"/>
      <c r="BJ461" s="369"/>
    </row>
    <row r="462" spans="3:62" x14ac:dyDescent="0.25">
      <c r="C462" s="369"/>
      <c r="D462" s="369"/>
      <c r="E462" s="369"/>
      <c r="F462" s="369"/>
      <c r="G462" s="369"/>
      <c r="H462" s="369"/>
      <c r="I462" s="369"/>
      <c r="J462" s="369"/>
      <c r="K462" s="369"/>
      <c r="L462" s="369"/>
      <c r="M462" s="369"/>
      <c r="N462" s="369"/>
      <c r="O462" s="369"/>
      <c r="P462" s="369"/>
      <c r="Q462" s="369"/>
      <c r="R462" s="369"/>
      <c r="S462" s="369"/>
      <c r="T462" s="369"/>
      <c r="U462" s="369"/>
      <c r="V462" s="369"/>
      <c r="W462" s="369"/>
      <c r="X462" s="369"/>
      <c r="Y462" s="369"/>
      <c r="Z462" s="369"/>
      <c r="AA462" s="369"/>
      <c r="AB462" s="369"/>
      <c r="AC462" s="369"/>
      <c r="AD462" s="369"/>
      <c r="AE462" s="369"/>
      <c r="AF462" s="369"/>
      <c r="AG462" s="369"/>
      <c r="AH462" s="369"/>
      <c r="AI462" s="369"/>
      <c r="AJ462" s="369"/>
      <c r="AK462" s="369"/>
      <c r="AL462" s="369"/>
      <c r="AM462" s="369"/>
      <c r="AN462" s="369"/>
      <c r="AO462" s="369"/>
      <c r="AP462" s="369"/>
      <c r="AQ462" s="369"/>
      <c r="AR462" s="369"/>
      <c r="AS462" s="369"/>
      <c r="AT462" s="369"/>
      <c r="AU462" s="369"/>
      <c r="AV462" s="369"/>
      <c r="AW462" s="369"/>
      <c r="AX462" s="369"/>
      <c r="AY462" s="369"/>
      <c r="AZ462" s="369"/>
      <c r="BA462" s="369"/>
      <c r="BB462" s="369"/>
      <c r="BC462" s="369"/>
      <c r="BD462" s="369"/>
      <c r="BE462" s="369"/>
      <c r="BF462" s="369"/>
      <c r="BG462" s="369"/>
      <c r="BH462" s="369"/>
      <c r="BI462" s="369"/>
      <c r="BJ462" s="369"/>
    </row>
    <row r="463" spans="3:62" x14ac:dyDescent="0.25">
      <c r="C463" s="369"/>
      <c r="D463" s="369"/>
      <c r="E463" s="369"/>
      <c r="F463" s="369"/>
      <c r="G463" s="369"/>
      <c r="H463" s="369"/>
      <c r="I463" s="369"/>
      <c r="J463" s="369"/>
      <c r="K463" s="369"/>
      <c r="L463" s="369"/>
      <c r="M463" s="369"/>
      <c r="N463" s="369"/>
      <c r="O463" s="369"/>
      <c r="P463" s="369"/>
      <c r="Q463" s="369"/>
      <c r="R463" s="369"/>
      <c r="S463" s="369"/>
      <c r="T463" s="369"/>
      <c r="U463" s="369"/>
      <c r="V463" s="369"/>
      <c r="W463" s="369"/>
      <c r="X463" s="369"/>
      <c r="Y463" s="369"/>
      <c r="Z463" s="369"/>
      <c r="AA463" s="369"/>
      <c r="AB463" s="369"/>
      <c r="AC463" s="369"/>
      <c r="AD463" s="369"/>
      <c r="AE463" s="369"/>
      <c r="AF463" s="369"/>
      <c r="AG463" s="369"/>
      <c r="AH463" s="369"/>
      <c r="AI463" s="369"/>
      <c r="AJ463" s="369"/>
      <c r="AK463" s="369"/>
      <c r="AL463" s="369"/>
      <c r="AM463" s="369"/>
      <c r="AN463" s="369"/>
      <c r="AO463" s="369"/>
      <c r="AP463" s="369"/>
      <c r="AQ463" s="369"/>
      <c r="AR463" s="369"/>
      <c r="AS463" s="369"/>
      <c r="AT463" s="369"/>
      <c r="AU463" s="369"/>
      <c r="AV463" s="369"/>
      <c r="AW463" s="369"/>
      <c r="AX463" s="369"/>
      <c r="AY463" s="369"/>
      <c r="AZ463" s="369"/>
      <c r="BA463" s="369"/>
      <c r="BB463" s="369"/>
      <c r="BC463" s="369"/>
      <c r="BD463" s="369"/>
      <c r="BE463" s="369"/>
      <c r="BF463" s="369"/>
      <c r="BG463" s="369"/>
      <c r="BH463" s="369"/>
      <c r="BI463" s="369"/>
      <c r="BJ463" s="369"/>
    </row>
    <row r="464" spans="3:62" x14ac:dyDescent="0.25">
      <c r="C464" s="369"/>
      <c r="D464" s="369"/>
      <c r="E464" s="369"/>
      <c r="F464" s="369"/>
      <c r="G464" s="369"/>
      <c r="H464" s="369"/>
      <c r="I464" s="369"/>
      <c r="J464" s="369"/>
      <c r="K464" s="369"/>
      <c r="L464" s="369"/>
      <c r="M464" s="369"/>
      <c r="N464" s="369"/>
      <c r="O464" s="369"/>
      <c r="P464" s="369"/>
      <c r="Q464" s="369"/>
      <c r="R464" s="369"/>
      <c r="S464" s="369"/>
      <c r="T464" s="369"/>
      <c r="U464" s="369"/>
      <c r="V464" s="369"/>
      <c r="W464" s="369"/>
      <c r="X464" s="369"/>
      <c r="Y464" s="369"/>
      <c r="Z464" s="369"/>
      <c r="AA464" s="369"/>
      <c r="AB464" s="369"/>
      <c r="AC464" s="369"/>
      <c r="AD464" s="369"/>
      <c r="AE464" s="369"/>
      <c r="AF464" s="369"/>
      <c r="AG464" s="369"/>
      <c r="AH464" s="369"/>
      <c r="AI464" s="369"/>
      <c r="AJ464" s="369"/>
      <c r="AK464" s="369"/>
      <c r="AL464" s="369"/>
      <c r="AM464" s="369"/>
      <c r="AN464" s="369"/>
      <c r="AO464" s="369"/>
      <c r="AP464" s="369"/>
      <c r="AQ464" s="369"/>
      <c r="AR464" s="369"/>
      <c r="AS464" s="369"/>
      <c r="AT464" s="369"/>
      <c r="AU464" s="369"/>
      <c r="AV464" s="369"/>
      <c r="AW464" s="369"/>
      <c r="AX464" s="369"/>
      <c r="AY464" s="369"/>
      <c r="AZ464" s="369"/>
      <c r="BA464" s="369"/>
      <c r="BB464" s="369"/>
      <c r="BC464" s="369"/>
      <c r="BD464" s="369"/>
      <c r="BE464" s="369"/>
      <c r="BF464" s="369"/>
      <c r="BG464" s="369"/>
      <c r="BH464" s="369"/>
      <c r="BI464" s="369"/>
      <c r="BJ464" s="369"/>
    </row>
    <row r="465" spans="3:62" x14ac:dyDescent="0.25">
      <c r="C465" s="369"/>
      <c r="D465" s="369"/>
      <c r="E465" s="369"/>
      <c r="F465" s="369"/>
      <c r="G465" s="369"/>
      <c r="H465" s="369"/>
      <c r="I465" s="369"/>
      <c r="J465" s="369"/>
      <c r="K465" s="369"/>
      <c r="L465" s="369"/>
      <c r="M465" s="369"/>
      <c r="N465" s="369"/>
      <c r="O465" s="369"/>
      <c r="P465" s="369"/>
      <c r="Q465" s="369"/>
      <c r="R465" s="369"/>
      <c r="S465" s="369"/>
      <c r="T465" s="369"/>
      <c r="U465" s="369"/>
      <c r="V465" s="369"/>
      <c r="W465" s="369"/>
      <c r="X465" s="369"/>
      <c r="Y465" s="369"/>
      <c r="Z465" s="369"/>
      <c r="AA465" s="369"/>
      <c r="AB465" s="369"/>
      <c r="AC465" s="369"/>
      <c r="AD465" s="369"/>
      <c r="AE465" s="369"/>
      <c r="AF465" s="369"/>
      <c r="AG465" s="369"/>
      <c r="AH465" s="369"/>
      <c r="AI465" s="369"/>
      <c r="AJ465" s="369"/>
      <c r="AK465" s="369"/>
      <c r="AL465" s="369"/>
      <c r="AM465" s="369"/>
      <c r="AN465" s="369"/>
      <c r="AO465" s="369"/>
      <c r="AP465" s="369"/>
      <c r="AQ465" s="369"/>
      <c r="AR465" s="369"/>
      <c r="AS465" s="369"/>
      <c r="AT465" s="369"/>
      <c r="AU465" s="369"/>
      <c r="AV465" s="369"/>
      <c r="AW465" s="369"/>
      <c r="AX465" s="369"/>
      <c r="AY465" s="369"/>
      <c r="AZ465" s="369"/>
      <c r="BA465" s="369"/>
      <c r="BB465" s="369"/>
      <c r="BC465" s="369"/>
      <c r="BD465" s="369"/>
      <c r="BE465" s="369"/>
      <c r="BF465" s="369"/>
      <c r="BG465" s="369"/>
      <c r="BH465" s="369"/>
      <c r="BI465" s="369"/>
      <c r="BJ465" s="369"/>
    </row>
    <row r="466" spans="3:62" x14ac:dyDescent="0.25">
      <c r="C466" s="369"/>
      <c r="D466" s="369"/>
      <c r="E466" s="369"/>
      <c r="F466" s="369"/>
      <c r="G466" s="369"/>
      <c r="H466" s="369"/>
      <c r="I466" s="369"/>
      <c r="J466" s="369"/>
      <c r="K466" s="369"/>
      <c r="L466" s="369"/>
      <c r="M466" s="369"/>
      <c r="N466" s="369"/>
      <c r="O466" s="369"/>
      <c r="P466" s="369"/>
      <c r="Q466" s="369"/>
      <c r="R466" s="369"/>
      <c r="S466" s="369"/>
      <c r="T466" s="369"/>
      <c r="U466" s="369"/>
      <c r="V466" s="369"/>
      <c r="W466" s="369"/>
      <c r="X466" s="369"/>
      <c r="Y466" s="369"/>
      <c r="Z466" s="369"/>
      <c r="AA466" s="369"/>
      <c r="AB466" s="369"/>
      <c r="AC466" s="369"/>
      <c r="AD466" s="369"/>
      <c r="AE466" s="369"/>
      <c r="AF466" s="369"/>
      <c r="AG466" s="369"/>
      <c r="AH466" s="369"/>
      <c r="AI466" s="369"/>
      <c r="AJ466" s="369"/>
      <c r="AK466" s="369"/>
      <c r="AL466" s="369"/>
      <c r="AM466" s="369"/>
      <c r="AN466" s="369"/>
      <c r="AO466" s="369"/>
      <c r="AP466" s="369"/>
      <c r="AQ466" s="369"/>
      <c r="AR466" s="369"/>
      <c r="AS466" s="369"/>
      <c r="AT466" s="369"/>
      <c r="AU466" s="369"/>
      <c r="AV466" s="369"/>
      <c r="AW466" s="369"/>
      <c r="AX466" s="369"/>
      <c r="AY466" s="369"/>
      <c r="AZ466" s="369"/>
      <c r="BA466" s="369"/>
      <c r="BB466" s="369"/>
      <c r="BC466" s="369"/>
      <c r="BD466" s="369"/>
      <c r="BE466" s="369"/>
      <c r="BF466" s="369"/>
      <c r="BG466" s="369"/>
      <c r="BH466" s="369"/>
      <c r="BI466" s="369"/>
      <c r="BJ466" s="369"/>
    </row>
    <row r="467" spans="3:62" x14ac:dyDescent="0.25">
      <c r="C467" s="369"/>
      <c r="D467" s="369"/>
      <c r="E467" s="369"/>
      <c r="F467" s="369"/>
      <c r="G467" s="369"/>
      <c r="H467" s="369"/>
      <c r="I467" s="369"/>
      <c r="J467" s="369"/>
      <c r="K467" s="369"/>
      <c r="L467" s="369"/>
      <c r="M467" s="369"/>
      <c r="N467" s="369"/>
      <c r="O467" s="369"/>
      <c r="P467" s="369"/>
      <c r="Q467" s="369"/>
      <c r="R467" s="369"/>
      <c r="S467" s="369"/>
      <c r="T467" s="369"/>
      <c r="U467" s="369"/>
      <c r="V467" s="369"/>
      <c r="W467" s="369"/>
      <c r="X467" s="369"/>
      <c r="Y467" s="369"/>
      <c r="Z467" s="369"/>
      <c r="AA467" s="369"/>
      <c r="AB467" s="369"/>
      <c r="AC467" s="369"/>
      <c r="AD467" s="369"/>
      <c r="AE467" s="369"/>
      <c r="AF467" s="369"/>
      <c r="AG467" s="369"/>
      <c r="AH467" s="369"/>
      <c r="AI467" s="369"/>
      <c r="AJ467" s="369"/>
      <c r="AK467" s="369"/>
      <c r="AL467" s="369"/>
      <c r="AM467" s="369"/>
      <c r="AN467" s="369"/>
      <c r="AO467" s="369"/>
      <c r="AP467" s="369"/>
      <c r="AQ467" s="369"/>
      <c r="AR467" s="369"/>
      <c r="AS467" s="369"/>
      <c r="AT467" s="369"/>
      <c r="AU467" s="369"/>
      <c r="AV467" s="369"/>
      <c r="AW467" s="369"/>
      <c r="AX467" s="369"/>
      <c r="AY467" s="369"/>
      <c r="AZ467" s="369"/>
      <c r="BA467" s="369"/>
      <c r="BB467" s="369"/>
      <c r="BC467" s="369"/>
      <c r="BD467" s="369"/>
      <c r="BE467" s="369"/>
      <c r="BF467" s="369"/>
      <c r="BG467" s="369"/>
      <c r="BH467" s="369"/>
      <c r="BI467" s="369"/>
      <c r="BJ467" s="369"/>
    </row>
    <row r="468" spans="3:62" x14ac:dyDescent="0.25">
      <c r="C468" s="369"/>
      <c r="D468" s="369"/>
      <c r="E468" s="369"/>
      <c r="F468" s="369"/>
      <c r="G468" s="369"/>
      <c r="H468" s="369"/>
      <c r="I468" s="369"/>
      <c r="J468" s="369"/>
      <c r="K468" s="369"/>
      <c r="L468" s="369"/>
      <c r="M468" s="369"/>
      <c r="N468" s="369"/>
      <c r="O468" s="369"/>
      <c r="P468" s="369"/>
      <c r="Q468" s="369"/>
      <c r="R468" s="369"/>
      <c r="S468" s="369"/>
      <c r="T468" s="369"/>
      <c r="U468" s="369"/>
      <c r="V468" s="369"/>
      <c r="W468" s="369"/>
      <c r="X468" s="369"/>
      <c r="Y468" s="369"/>
      <c r="Z468" s="369"/>
      <c r="AA468" s="369"/>
      <c r="AB468" s="369"/>
      <c r="AC468" s="369"/>
      <c r="AD468" s="369"/>
      <c r="AE468" s="369"/>
      <c r="AF468" s="369"/>
      <c r="AG468" s="369"/>
      <c r="AH468" s="369"/>
      <c r="AI468" s="369"/>
      <c r="AJ468" s="369"/>
      <c r="AK468" s="369"/>
      <c r="AL468" s="369"/>
      <c r="AM468" s="369"/>
      <c r="AN468" s="369"/>
      <c r="AO468" s="369"/>
      <c r="AP468" s="369"/>
      <c r="AQ468" s="369"/>
      <c r="AR468" s="369"/>
      <c r="AS468" s="369"/>
      <c r="AT468" s="369"/>
      <c r="AU468" s="369"/>
      <c r="AV468" s="369"/>
      <c r="AW468" s="369"/>
      <c r="AX468" s="369"/>
      <c r="AY468" s="369"/>
      <c r="AZ468" s="369"/>
      <c r="BA468" s="369"/>
      <c r="BB468" s="369"/>
      <c r="BC468" s="369"/>
      <c r="BD468" s="369"/>
      <c r="BE468" s="369"/>
      <c r="BF468" s="369"/>
      <c r="BG468" s="369"/>
      <c r="BH468" s="369"/>
      <c r="BI468" s="369"/>
      <c r="BJ468" s="369"/>
    </row>
    <row r="469" spans="3:62" x14ac:dyDescent="0.25">
      <c r="C469" s="369"/>
      <c r="D469" s="369"/>
      <c r="E469" s="369"/>
      <c r="F469" s="369"/>
      <c r="G469" s="369"/>
      <c r="H469" s="369"/>
      <c r="I469" s="369"/>
      <c r="J469" s="369"/>
      <c r="K469" s="369"/>
      <c r="L469" s="369"/>
      <c r="M469" s="369"/>
      <c r="N469" s="369"/>
      <c r="O469" s="369"/>
      <c r="P469" s="369"/>
      <c r="Q469" s="369"/>
      <c r="R469" s="369"/>
      <c r="S469" s="369"/>
      <c r="T469" s="369"/>
      <c r="U469" s="369"/>
      <c r="V469" s="369"/>
      <c r="W469" s="369"/>
      <c r="X469" s="369"/>
      <c r="Y469" s="369"/>
      <c r="Z469" s="369"/>
      <c r="AA469" s="369"/>
      <c r="AB469" s="369"/>
      <c r="AC469" s="369"/>
      <c r="AD469" s="369"/>
      <c r="AE469" s="369"/>
      <c r="AF469" s="369"/>
      <c r="AG469" s="369"/>
      <c r="AH469" s="369"/>
      <c r="AI469" s="369"/>
      <c r="AJ469" s="369"/>
      <c r="AK469" s="369"/>
      <c r="AL469" s="369"/>
      <c r="AM469" s="369"/>
      <c r="AN469" s="369"/>
      <c r="AO469" s="369"/>
      <c r="AP469" s="369"/>
      <c r="AQ469" s="369"/>
      <c r="AR469" s="369"/>
      <c r="AS469" s="369"/>
      <c r="AT469" s="369"/>
      <c r="AU469" s="369"/>
      <c r="AV469" s="369"/>
      <c r="AW469" s="369"/>
      <c r="AX469" s="369"/>
      <c r="AY469" s="369"/>
      <c r="AZ469" s="369"/>
      <c r="BA469" s="369"/>
      <c r="BB469" s="369"/>
      <c r="BC469" s="369"/>
      <c r="BD469" s="369"/>
      <c r="BE469" s="369"/>
      <c r="BF469" s="369"/>
      <c r="BG469" s="369"/>
      <c r="BH469" s="369"/>
      <c r="BI469" s="369"/>
      <c r="BJ469" s="369"/>
    </row>
    <row r="470" spans="3:62" x14ac:dyDescent="0.25">
      <c r="C470" s="369"/>
      <c r="D470" s="369"/>
      <c r="E470" s="369"/>
      <c r="F470" s="369"/>
      <c r="G470" s="369"/>
      <c r="H470" s="369"/>
      <c r="I470" s="369"/>
      <c r="J470" s="369"/>
      <c r="K470" s="369"/>
      <c r="L470" s="369"/>
      <c r="M470" s="369"/>
      <c r="N470" s="369"/>
      <c r="O470" s="369"/>
      <c r="P470" s="369"/>
      <c r="Q470" s="369"/>
      <c r="R470" s="369"/>
      <c r="S470" s="369"/>
      <c r="T470" s="369"/>
      <c r="U470" s="369"/>
      <c r="V470" s="369"/>
      <c r="W470" s="369"/>
      <c r="X470" s="369"/>
      <c r="Y470" s="369"/>
      <c r="Z470" s="369"/>
      <c r="AA470" s="369"/>
      <c r="AB470" s="369"/>
      <c r="AC470" s="369"/>
      <c r="AD470" s="369"/>
      <c r="AE470" s="369"/>
      <c r="AF470" s="369"/>
      <c r="AG470" s="369"/>
      <c r="AH470" s="369"/>
      <c r="AI470" s="369"/>
      <c r="AJ470" s="369"/>
      <c r="AK470" s="369"/>
      <c r="AL470" s="369"/>
      <c r="AM470" s="369"/>
      <c r="AN470" s="369"/>
      <c r="AO470" s="369"/>
      <c r="AP470" s="369"/>
      <c r="AQ470" s="369"/>
      <c r="AR470" s="369"/>
      <c r="AS470" s="369"/>
      <c r="AT470" s="369"/>
      <c r="AU470" s="369"/>
      <c r="AV470" s="369"/>
      <c r="AW470" s="369"/>
      <c r="AX470" s="369"/>
      <c r="AY470" s="369"/>
      <c r="AZ470" s="369"/>
      <c r="BA470" s="369"/>
      <c r="BB470" s="369"/>
      <c r="BC470" s="369"/>
      <c r="BD470" s="369"/>
      <c r="BE470" s="369"/>
      <c r="BF470" s="369"/>
      <c r="BG470" s="369"/>
      <c r="BH470" s="369"/>
      <c r="BI470" s="369"/>
      <c r="BJ470" s="369"/>
    </row>
    <row r="471" spans="3:62" x14ac:dyDescent="0.25">
      <c r="C471" s="369"/>
      <c r="D471" s="369"/>
      <c r="E471" s="369"/>
      <c r="F471" s="369"/>
      <c r="G471" s="369"/>
      <c r="H471" s="369"/>
      <c r="I471" s="369"/>
      <c r="J471" s="369"/>
      <c r="K471" s="369"/>
      <c r="L471" s="369"/>
      <c r="M471" s="369"/>
      <c r="N471" s="369"/>
      <c r="O471" s="369"/>
      <c r="P471" s="369"/>
      <c r="Q471" s="369"/>
      <c r="R471" s="369"/>
      <c r="S471" s="369"/>
      <c r="T471" s="369"/>
      <c r="U471" s="369"/>
      <c r="V471" s="369"/>
      <c r="W471" s="369"/>
      <c r="X471" s="369"/>
      <c r="Y471" s="369"/>
      <c r="Z471" s="369"/>
      <c r="AA471" s="369"/>
      <c r="AB471" s="369"/>
      <c r="AC471" s="369"/>
      <c r="AD471" s="369"/>
      <c r="AE471" s="369"/>
      <c r="AF471" s="369"/>
      <c r="AG471" s="369"/>
      <c r="AH471" s="369"/>
      <c r="AI471" s="369"/>
      <c r="AJ471" s="369"/>
      <c r="AK471" s="369"/>
      <c r="AL471" s="369"/>
      <c r="AM471" s="369"/>
      <c r="AN471" s="369"/>
      <c r="AO471" s="369"/>
      <c r="AP471" s="369"/>
      <c r="AQ471" s="369"/>
      <c r="AR471" s="369"/>
      <c r="AS471" s="369"/>
      <c r="AT471" s="369"/>
      <c r="AU471" s="369"/>
      <c r="AV471" s="369"/>
      <c r="AW471" s="369"/>
      <c r="AX471" s="369"/>
      <c r="AY471" s="369"/>
      <c r="AZ471" s="369"/>
      <c r="BA471" s="369"/>
      <c r="BB471" s="369"/>
      <c r="BC471" s="369"/>
      <c r="BD471" s="369"/>
      <c r="BE471" s="369"/>
      <c r="BF471" s="369"/>
      <c r="BG471" s="369"/>
      <c r="BH471" s="369"/>
      <c r="BI471" s="369"/>
      <c r="BJ471" s="369"/>
    </row>
    <row r="472" spans="3:62" x14ac:dyDescent="0.25">
      <c r="C472" s="369"/>
      <c r="D472" s="369"/>
      <c r="E472" s="369"/>
      <c r="F472" s="369"/>
      <c r="G472" s="369"/>
      <c r="H472" s="369"/>
      <c r="I472" s="369"/>
      <c r="J472" s="369"/>
      <c r="K472" s="369"/>
      <c r="L472" s="369"/>
      <c r="M472" s="369"/>
      <c r="N472" s="369"/>
      <c r="O472" s="369"/>
      <c r="P472" s="369"/>
      <c r="Q472" s="369"/>
      <c r="R472" s="369"/>
      <c r="S472" s="369"/>
      <c r="T472" s="369"/>
      <c r="U472" s="369"/>
      <c r="V472" s="369"/>
      <c r="W472" s="369"/>
      <c r="X472" s="369"/>
      <c r="Y472" s="369"/>
      <c r="Z472" s="369"/>
      <c r="AA472" s="369"/>
      <c r="AB472" s="369"/>
      <c r="AC472" s="369"/>
      <c r="AD472" s="369"/>
      <c r="AE472" s="369"/>
      <c r="AF472" s="369"/>
      <c r="AG472" s="369"/>
      <c r="AH472" s="369"/>
      <c r="AI472" s="369"/>
      <c r="AJ472" s="369"/>
      <c r="AK472" s="369"/>
      <c r="AL472" s="369"/>
      <c r="AM472" s="369"/>
      <c r="AN472" s="369"/>
      <c r="AO472" s="369"/>
      <c r="AP472" s="369"/>
      <c r="AQ472" s="369"/>
      <c r="AR472" s="369"/>
      <c r="AS472" s="369"/>
      <c r="AT472" s="369"/>
      <c r="AU472" s="369"/>
      <c r="AV472" s="369"/>
      <c r="AW472" s="369"/>
      <c r="AX472" s="369"/>
      <c r="AY472" s="369"/>
      <c r="AZ472" s="369"/>
      <c r="BA472" s="369"/>
      <c r="BB472" s="369"/>
      <c r="BC472" s="369"/>
      <c r="BD472" s="369"/>
      <c r="BE472" s="369"/>
      <c r="BF472" s="369"/>
      <c r="BG472" s="369"/>
      <c r="BH472" s="369"/>
      <c r="BI472" s="369"/>
      <c r="BJ472" s="369"/>
    </row>
    <row r="473" spans="3:62" x14ac:dyDescent="0.25">
      <c r="C473" s="369"/>
      <c r="D473" s="369"/>
      <c r="E473" s="369"/>
      <c r="F473" s="369"/>
      <c r="G473" s="369"/>
      <c r="H473" s="369"/>
      <c r="I473" s="369"/>
      <c r="J473" s="369"/>
      <c r="K473" s="369"/>
      <c r="L473" s="369"/>
      <c r="M473" s="369"/>
      <c r="N473" s="369"/>
      <c r="O473" s="369"/>
      <c r="P473" s="369"/>
      <c r="Q473" s="369"/>
      <c r="R473" s="369"/>
      <c r="S473" s="369"/>
      <c r="T473" s="369"/>
      <c r="U473" s="369"/>
      <c r="V473" s="369"/>
      <c r="W473" s="369"/>
      <c r="X473" s="369"/>
      <c r="Y473" s="369"/>
      <c r="Z473" s="369"/>
      <c r="AA473" s="369"/>
      <c r="AB473" s="369"/>
      <c r="AC473" s="369"/>
      <c r="AD473" s="369"/>
      <c r="AE473" s="369"/>
      <c r="AF473" s="369"/>
      <c r="AG473" s="369"/>
      <c r="AH473" s="369"/>
      <c r="AI473" s="369"/>
      <c r="AJ473" s="369"/>
      <c r="AK473" s="369"/>
      <c r="AL473" s="369"/>
      <c r="AM473" s="369"/>
      <c r="AN473" s="369"/>
      <c r="AO473" s="369"/>
      <c r="AP473" s="369"/>
      <c r="AQ473" s="369"/>
      <c r="AR473" s="369"/>
      <c r="AS473" s="369"/>
      <c r="AT473" s="369"/>
      <c r="AU473" s="369"/>
      <c r="AV473" s="369"/>
      <c r="AW473" s="369"/>
      <c r="AX473" s="369"/>
      <c r="AY473" s="369"/>
      <c r="AZ473" s="369"/>
      <c r="BA473" s="369"/>
      <c r="BB473" s="369"/>
      <c r="BC473" s="369"/>
      <c r="BD473" s="369"/>
      <c r="BE473" s="369"/>
      <c r="BF473" s="369"/>
      <c r="BG473" s="369"/>
      <c r="BH473" s="369"/>
      <c r="BI473" s="369"/>
      <c r="BJ473" s="369"/>
    </row>
    <row r="474" spans="3:62" x14ac:dyDescent="0.25">
      <c r="C474" s="369"/>
      <c r="D474" s="369"/>
      <c r="E474" s="369"/>
      <c r="F474" s="369"/>
      <c r="G474" s="369"/>
      <c r="H474" s="369"/>
      <c r="I474" s="369"/>
      <c r="J474" s="369"/>
      <c r="K474" s="369"/>
      <c r="L474" s="369"/>
      <c r="M474" s="369"/>
      <c r="N474" s="369"/>
      <c r="O474" s="369"/>
      <c r="P474" s="369"/>
      <c r="Q474" s="369"/>
      <c r="R474" s="369"/>
      <c r="S474" s="369"/>
      <c r="T474" s="369"/>
      <c r="U474" s="369"/>
      <c r="V474" s="369"/>
      <c r="W474" s="369"/>
      <c r="X474" s="369"/>
      <c r="Y474" s="369"/>
      <c r="Z474" s="369"/>
      <c r="AA474" s="369"/>
      <c r="AB474" s="369"/>
      <c r="AC474" s="369"/>
      <c r="AD474" s="369"/>
      <c r="AE474" s="369"/>
      <c r="AF474" s="369"/>
      <c r="AG474" s="369"/>
      <c r="AH474" s="369"/>
      <c r="AI474" s="369"/>
      <c r="AJ474" s="369"/>
      <c r="AK474" s="369"/>
      <c r="AL474" s="369"/>
      <c r="AM474" s="369"/>
      <c r="AN474" s="369"/>
      <c r="AO474" s="369"/>
      <c r="AP474" s="369"/>
      <c r="AQ474" s="369"/>
      <c r="AR474" s="369"/>
      <c r="AS474" s="369"/>
      <c r="AT474" s="369"/>
      <c r="AU474" s="369"/>
      <c r="AV474" s="369"/>
      <c r="AW474" s="369"/>
      <c r="AX474" s="369"/>
      <c r="AY474" s="369"/>
      <c r="AZ474" s="369"/>
      <c r="BA474" s="369"/>
      <c r="BB474" s="369"/>
      <c r="BC474" s="369"/>
      <c r="BD474" s="369"/>
      <c r="BE474" s="369"/>
      <c r="BF474" s="369"/>
      <c r="BG474" s="369"/>
      <c r="BH474" s="369"/>
      <c r="BI474" s="369"/>
      <c r="BJ474" s="369"/>
    </row>
    <row r="475" spans="3:62" x14ac:dyDescent="0.25">
      <c r="C475" s="369"/>
      <c r="D475" s="369"/>
      <c r="E475" s="369"/>
      <c r="F475" s="369"/>
      <c r="G475" s="369"/>
      <c r="H475" s="369"/>
      <c r="I475" s="369"/>
      <c r="J475" s="369"/>
      <c r="K475" s="369"/>
      <c r="L475" s="369"/>
      <c r="M475" s="369"/>
      <c r="N475" s="369"/>
      <c r="O475" s="369"/>
      <c r="P475" s="369"/>
      <c r="Q475" s="369"/>
      <c r="R475" s="369"/>
      <c r="S475" s="369"/>
      <c r="T475" s="369"/>
      <c r="U475" s="369"/>
      <c r="V475" s="369"/>
      <c r="W475" s="369"/>
      <c r="X475" s="369"/>
      <c r="Y475" s="369"/>
      <c r="Z475" s="369"/>
      <c r="AA475" s="369"/>
      <c r="AB475" s="369"/>
      <c r="AC475" s="369"/>
      <c r="AD475" s="369"/>
      <c r="AE475" s="369"/>
      <c r="AF475" s="369"/>
      <c r="AG475" s="369"/>
      <c r="AH475" s="369"/>
      <c r="AI475" s="369"/>
      <c r="AJ475" s="369"/>
      <c r="AK475" s="369"/>
      <c r="AL475" s="369"/>
      <c r="AM475" s="369"/>
      <c r="AN475" s="369"/>
      <c r="AO475" s="369"/>
      <c r="AP475" s="369"/>
      <c r="AQ475" s="369"/>
      <c r="AR475" s="369"/>
      <c r="AS475" s="369"/>
      <c r="AT475" s="369"/>
      <c r="AU475" s="369"/>
      <c r="AV475" s="369"/>
      <c r="AW475" s="369"/>
      <c r="AX475" s="369"/>
      <c r="AY475" s="369"/>
      <c r="AZ475" s="369"/>
      <c r="BA475" s="369"/>
      <c r="BB475" s="369"/>
      <c r="BC475" s="369"/>
      <c r="BD475" s="369"/>
      <c r="BE475" s="369"/>
      <c r="BF475" s="369"/>
      <c r="BG475" s="369"/>
      <c r="BH475" s="369"/>
      <c r="BI475" s="369"/>
      <c r="BJ475" s="369"/>
    </row>
    <row r="476" spans="3:62" x14ac:dyDescent="0.25">
      <c r="C476" s="369"/>
      <c r="D476" s="369"/>
      <c r="E476" s="369"/>
      <c r="F476" s="369"/>
      <c r="G476" s="369"/>
      <c r="H476" s="369"/>
      <c r="I476" s="369"/>
      <c r="J476" s="369"/>
      <c r="K476" s="369"/>
      <c r="L476" s="369"/>
      <c r="M476" s="369"/>
      <c r="N476" s="369"/>
      <c r="O476" s="369"/>
      <c r="P476" s="369"/>
      <c r="Q476" s="369"/>
      <c r="R476" s="369"/>
      <c r="S476" s="369"/>
      <c r="T476" s="369"/>
      <c r="U476" s="369"/>
      <c r="V476" s="369"/>
      <c r="W476" s="369"/>
      <c r="X476" s="369"/>
      <c r="Y476" s="369"/>
      <c r="Z476" s="369"/>
      <c r="AA476" s="369"/>
      <c r="AB476" s="369"/>
      <c r="AC476" s="369"/>
      <c r="AD476" s="369"/>
      <c r="AE476" s="369"/>
      <c r="AF476" s="369"/>
      <c r="AG476" s="369"/>
      <c r="AH476" s="369"/>
      <c r="AI476" s="369"/>
      <c r="AJ476" s="369"/>
      <c r="AK476" s="369"/>
      <c r="AL476" s="369"/>
      <c r="AM476" s="369"/>
      <c r="AN476" s="369"/>
      <c r="AO476" s="369"/>
      <c r="AP476" s="369"/>
      <c r="AQ476" s="369"/>
      <c r="AR476" s="369"/>
      <c r="AS476" s="369"/>
      <c r="AT476" s="369"/>
      <c r="AU476" s="369"/>
      <c r="AV476" s="369"/>
      <c r="AW476" s="369"/>
      <c r="AX476" s="369"/>
      <c r="AY476" s="369"/>
      <c r="AZ476" s="369"/>
      <c r="BA476" s="369"/>
      <c r="BB476" s="369"/>
      <c r="BC476" s="369"/>
      <c r="BD476" s="369"/>
      <c r="BE476" s="369"/>
      <c r="BF476" s="369"/>
      <c r="BG476" s="369"/>
      <c r="BH476" s="369"/>
      <c r="BI476" s="369"/>
      <c r="BJ476" s="369"/>
    </row>
    <row r="477" spans="3:62" x14ac:dyDescent="0.25">
      <c r="C477" s="369"/>
      <c r="D477" s="369"/>
      <c r="E477" s="369"/>
      <c r="F477" s="369"/>
      <c r="G477" s="369"/>
      <c r="H477" s="369"/>
      <c r="I477" s="369"/>
      <c r="J477" s="369"/>
      <c r="K477" s="369"/>
      <c r="L477" s="369"/>
      <c r="M477" s="369"/>
      <c r="N477" s="369"/>
      <c r="O477" s="369"/>
      <c r="P477" s="369"/>
      <c r="Q477" s="369"/>
      <c r="R477" s="369"/>
      <c r="S477" s="369"/>
      <c r="T477" s="369"/>
      <c r="U477" s="369"/>
      <c r="V477" s="369"/>
      <c r="W477" s="369"/>
      <c r="X477" s="369"/>
      <c r="Y477" s="369"/>
      <c r="Z477" s="369"/>
      <c r="AA477" s="369"/>
      <c r="AB477" s="369"/>
      <c r="AC477" s="369"/>
      <c r="AD477" s="369"/>
      <c r="AE477" s="369"/>
      <c r="AF477" s="369"/>
      <c r="AG477" s="369"/>
      <c r="AH477" s="369"/>
      <c r="AI477" s="369"/>
      <c r="AJ477" s="369"/>
      <c r="AK477" s="369"/>
      <c r="AL477" s="369"/>
      <c r="AM477" s="369"/>
      <c r="AN477" s="369"/>
      <c r="AO477" s="369"/>
      <c r="AP477" s="369"/>
      <c r="AQ477" s="369"/>
      <c r="AR477" s="369"/>
      <c r="AS477" s="369"/>
      <c r="AT477" s="369"/>
      <c r="AU477" s="369"/>
      <c r="AV477" s="369"/>
      <c r="AW477" s="369"/>
      <c r="AX477" s="369"/>
      <c r="AY477" s="369"/>
      <c r="AZ477" s="369"/>
      <c r="BA477" s="369"/>
      <c r="BB477" s="369"/>
      <c r="BC477" s="369"/>
      <c r="BD477" s="369"/>
      <c r="BE477" s="369"/>
      <c r="BF477" s="369"/>
      <c r="BG477" s="369"/>
      <c r="BH477" s="369"/>
      <c r="BI477" s="369"/>
      <c r="BJ477" s="369"/>
    </row>
    <row r="478" spans="3:62" x14ac:dyDescent="0.25">
      <c r="C478" s="369"/>
      <c r="D478" s="369"/>
      <c r="E478" s="369"/>
      <c r="F478" s="369"/>
      <c r="G478" s="369"/>
      <c r="H478" s="369"/>
      <c r="I478" s="369"/>
      <c r="J478" s="369"/>
      <c r="K478" s="369"/>
      <c r="L478" s="369"/>
      <c r="M478" s="369"/>
      <c r="N478" s="369"/>
      <c r="O478" s="369"/>
      <c r="P478" s="369"/>
      <c r="Q478" s="369"/>
      <c r="R478" s="369"/>
      <c r="S478" s="369"/>
      <c r="T478" s="369"/>
      <c r="U478" s="369"/>
      <c r="V478" s="369"/>
      <c r="W478" s="369"/>
      <c r="X478" s="369"/>
      <c r="Y478" s="369"/>
      <c r="Z478" s="369"/>
      <c r="AA478" s="369"/>
      <c r="AB478" s="369"/>
      <c r="AC478" s="369"/>
      <c r="AD478" s="369"/>
      <c r="AE478" s="369"/>
      <c r="AF478" s="369"/>
      <c r="AG478" s="369"/>
      <c r="AH478" s="369"/>
      <c r="AI478" s="369"/>
      <c r="AJ478" s="369"/>
      <c r="AK478" s="369"/>
      <c r="AL478" s="369"/>
      <c r="AM478" s="369"/>
      <c r="AN478" s="369"/>
      <c r="AO478" s="369"/>
      <c r="AP478" s="369"/>
      <c r="AQ478" s="369"/>
      <c r="AR478" s="369"/>
      <c r="AS478" s="369"/>
      <c r="AT478" s="369"/>
      <c r="AU478" s="369"/>
      <c r="AV478" s="369"/>
      <c r="AW478" s="369"/>
      <c r="AX478" s="369"/>
      <c r="AY478" s="369"/>
      <c r="AZ478" s="369"/>
      <c r="BA478" s="369"/>
      <c r="BB478" s="369"/>
      <c r="BC478" s="369"/>
      <c r="BD478" s="369"/>
      <c r="BE478" s="369"/>
      <c r="BF478" s="369"/>
      <c r="BG478" s="369"/>
      <c r="BH478" s="369"/>
      <c r="BI478" s="369"/>
      <c r="BJ478" s="369"/>
    </row>
    <row r="479" spans="3:62" x14ac:dyDescent="0.25">
      <c r="C479" s="369"/>
      <c r="D479" s="369"/>
      <c r="E479" s="369"/>
      <c r="F479" s="369"/>
      <c r="G479" s="369"/>
      <c r="H479" s="369"/>
      <c r="I479" s="369"/>
      <c r="J479" s="369"/>
      <c r="K479" s="369"/>
      <c r="L479" s="369"/>
      <c r="M479" s="369"/>
      <c r="N479" s="369"/>
      <c r="O479" s="369"/>
      <c r="P479" s="369"/>
      <c r="Q479" s="369"/>
      <c r="R479" s="369"/>
      <c r="S479" s="369"/>
      <c r="T479" s="369"/>
      <c r="U479" s="369"/>
      <c r="V479" s="369"/>
      <c r="W479" s="369"/>
      <c r="X479" s="369"/>
      <c r="Y479" s="369"/>
      <c r="Z479" s="369"/>
      <c r="AA479" s="369"/>
      <c r="AB479" s="369"/>
      <c r="AC479" s="369"/>
      <c r="AD479" s="369"/>
      <c r="AE479" s="369"/>
      <c r="AF479" s="369"/>
      <c r="AG479" s="369"/>
      <c r="AH479" s="369"/>
      <c r="AI479" s="369"/>
      <c r="AJ479" s="369"/>
      <c r="AK479" s="369"/>
      <c r="AL479" s="369"/>
      <c r="AM479" s="369"/>
      <c r="AN479" s="369"/>
      <c r="AO479" s="369"/>
      <c r="AP479" s="369"/>
      <c r="AQ479" s="369"/>
      <c r="AR479" s="369"/>
      <c r="AS479" s="369"/>
      <c r="AT479" s="369"/>
      <c r="AU479" s="369"/>
      <c r="AV479" s="369"/>
      <c r="AW479" s="369"/>
      <c r="AX479" s="369"/>
      <c r="AY479" s="369"/>
      <c r="AZ479" s="369"/>
      <c r="BA479" s="369"/>
      <c r="BB479" s="369"/>
      <c r="BC479" s="369"/>
      <c r="BD479" s="369"/>
      <c r="BE479" s="369"/>
      <c r="BF479" s="369"/>
      <c r="BG479" s="369"/>
      <c r="BH479" s="369"/>
      <c r="BI479" s="369"/>
      <c r="BJ479" s="369"/>
    </row>
    <row r="480" spans="3:62" x14ac:dyDescent="0.25">
      <c r="C480" s="369"/>
      <c r="D480" s="369"/>
      <c r="E480" s="369"/>
      <c r="F480" s="369"/>
      <c r="G480" s="369"/>
      <c r="H480" s="369"/>
      <c r="I480" s="369"/>
      <c r="J480" s="369"/>
      <c r="K480" s="369"/>
      <c r="L480" s="369"/>
      <c r="M480" s="369"/>
      <c r="N480" s="369"/>
      <c r="O480" s="369"/>
      <c r="P480" s="369"/>
      <c r="Q480" s="369"/>
      <c r="R480" s="369"/>
      <c r="S480" s="369"/>
      <c r="T480" s="369"/>
      <c r="U480" s="369"/>
      <c r="V480" s="369"/>
      <c r="W480" s="369"/>
      <c r="X480" s="369"/>
      <c r="Y480" s="369"/>
      <c r="Z480" s="369"/>
      <c r="AA480" s="369"/>
      <c r="AB480" s="369"/>
      <c r="AC480" s="369"/>
      <c r="AD480" s="369"/>
      <c r="AE480" s="369"/>
      <c r="AF480" s="369"/>
      <c r="AG480" s="369"/>
      <c r="AH480" s="369"/>
      <c r="AI480" s="369"/>
      <c r="AJ480" s="369"/>
      <c r="AK480" s="369"/>
      <c r="AL480" s="369"/>
      <c r="AM480" s="369"/>
      <c r="AN480" s="369"/>
      <c r="AO480" s="369"/>
      <c r="AP480" s="369"/>
      <c r="AQ480" s="369"/>
      <c r="AR480" s="369"/>
      <c r="AS480" s="369"/>
      <c r="AT480" s="369"/>
      <c r="AU480" s="369"/>
      <c r="AV480" s="369"/>
      <c r="AW480" s="369"/>
      <c r="AX480" s="369"/>
      <c r="AY480" s="369"/>
      <c r="AZ480" s="369"/>
      <c r="BA480" s="369"/>
      <c r="BB480" s="369"/>
      <c r="BC480" s="369"/>
      <c r="BD480" s="369"/>
      <c r="BE480" s="369"/>
      <c r="BF480" s="369"/>
      <c r="BG480" s="369"/>
      <c r="BH480" s="369"/>
      <c r="BI480" s="369"/>
      <c r="BJ480" s="369"/>
    </row>
    <row r="481" spans="3:62" x14ac:dyDescent="0.25">
      <c r="C481" s="369"/>
      <c r="D481" s="369"/>
      <c r="E481" s="369"/>
      <c r="F481" s="369"/>
      <c r="G481" s="369"/>
      <c r="H481" s="369"/>
      <c r="I481" s="369"/>
      <c r="J481" s="369"/>
      <c r="K481" s="369"/>
      <c r="L481" s="369"/>
      <c r="M481" s="369"/>
      <c r="N481" s="369"/>
      <c r="O481" s="369"/>
      <c r="P481" s="369"/>
      <c r="Q481" s="369"/>
      <c r="R481" s="369"/>
      <c r="S481" s="369"/>
      <c r="T481" s="369"/>
      <c r="U481" s="369"/>
      <c r="V481" s="369"/>
      <c r="W481" s="369"/>
      <c r="X481" s="369"/>
      <c r="Y481" s="369"/>
      <c r="Z481" s="369"/>
      <c r="AA481" s="369"/>
      <c r="AB481" s="369"/>
      <c r="AC481" s="369"/>
      <c r="AD481" s="369"/>
      <c r="AE481" s="369"/>
      <c r="AF481" s="369"/>
      <c r="AG481" s="369"/>
      <c r="AH481" s="369"/>
      <c r="AI481" s="369"/>
      <c r="AJ481" s="369"/>
      <c r="AK481" s="369"/>
      <c r="AL481" s="369"/>
      <c r="AM481" s="369"/>
      <c r="AN481" s="369"/>
      <c r="AO481" s="369"/>
      <c r="AP481" s="369"/>
      <c r="AQ481" s="369"/>
      <c r="AR481" s="369"/>
      <c r="AS481" s="369"/>
      <c r="AT481" s="369"/>
      <c r="AU481" s="369"/>
      <c r="AV481" s="369"/>
      <c r="AW481" s="369"/>
      <c r="AX481" s="369"/>
      <c r="AY481" s="369"/>
      <c r="AZ481" s="369"/>
      <c r="BA481" s="369"/>
      <c r="BB481" s="369"/>
      <c r="BC481" s="369"/>
      <c r="BD481" s="369"/>
      <c r="BE481" s="369"/>
      <c r="BF481" s="369"/>
      <c r="BG481" s="369"/>
      <c r="BH481" s="369"/>
      <c r="BI481" s="369"/>
      <c r="BJ481" s="369"/>
    </row>
    <row r="482" spans="3:62" x14ac:dyDescent="0.25">
      <c r="C482" s="369"/>
      <c r="D482" s="369"/>
      <c r="E482" s="369"/>
      <c r="F482" s="369"/>
      <c r="G482" s="369"/>
      <c r="H482" s="369"/>
      <c r="I482" s="369"/>
      <c r="J482" s="369"/>
      <c r="K482" s="369"/>
      <c r="L482" s="369"/>
      <c r="M482" s="369"/>
      <c r="N482" s="369"/>
      <c r="O482" s="369"/>
      <c r="P482" s="369"/>
      <c r="Q482" s="369"/>
      <c r="R482" s="369"/>
      <c r="S482" s="369"/>
      <c r="T482" s="369"/>
      <c r="U482" s="369"/>
      <c r="V482" s="369"/>
      <c r="W482" s="369"/>
      <c r="X482" s="369"/>
      <c r="Y482" s="369"/>
      <c r="Z482" s="369"/>
      <c r="AA482" s="369"/>
      <c r="AB482" s="369"/>
      <c r="AC482" s="369"/>
      <c r="AD482" s="369"/>
      <c r="AE482" s="369"/>
      <c r="AF482" s="369"/>
      <c r="AG482" s="369"/>
      <c r="AH482" s="369"/>
      <c r="AI482" s="369"/>
      <c r="AJ482" s="369"/>
      <c r="AK482" s="369"/>
      <c r="AL482" s="369"/>
      <c r="AM482" s="369"/>
      <c r="AN482" s="369"/>
      <c r="AO482" s="369"/>
      <c r="AP482" s="369"/>
      <c r="AQ482" s="369"/>
      <c r="AR482" s="369"/>
      <c r="AS482" s="369"/>
      <c r="AT482" s="369"/>
      <c r="AU482" s="369"/>
      <c r="AV482" s="369"/>
      <c r="AW482" s="369"/>
      <c r="AX482" s="369"/>
      <c r="AY482" s="369"/>
      <c r="AZ482" s="369"/>
      <c r="BA482" s="369"/>
      <c r="BB482" s="369"/>
      <c r="BC482" s="369"/>
      <c r="BD482" s="369"/>
      <c r="BE482" s="369"/>
      <c r="BF482" s="369"/>
      <c r="BG482" s="369"/>
      <c r="BH482" s="369"/>
      <c r="BI482" s="369"/>
      <c r="BJ482" s="369"/>
    </row>
    <row r="483" spans="3:62" x14ac:dyDescent="0.25">
      <c r="C483" s="369"/>
      <c r="D483" s="369"/>
      <c r="E483" s="369"/>
      <c r="F483" s="369"/>
      <c r="G483" s="369"/>
      <c r="H483" s="369"/>
      <c r="I483" s="369"/>
      <c r="J483" s="369"/>
      <c r="K483" s="369"/>
      <c r="L483" s="369"/>
      <c r="M483" s="369"/>
      <c r="N483" s="369"/>
      <c r="O483" s="369"/>
      <c r="P483" s="369"/>
      <c r="Q483" s="369"/>
      <c r="R483" s="369"/>
      <c r="S483" s="369"/>
      <c r="T483" s="369"/>
      <c r="U483" s="369"/>
      <c r="V483" s="369"/>
      <c r="W483" s="369"/>
      <c r="X483" s="369"/>
      <c r="Y483" s="369"/>
      <c r="Z483" s="369"/>
      <c r="AA483" s="369"/>
      <c r="AB483" s="369"/>
      <c r="AC483" s="369"/>
      <c r="AD483" s="369"/>
      <c r="AE483" s="369"/>
      <c r="AF483" s="369"/>
      <c r="AG483" s="369"/>
      <c r="AH483" s="369"/>
      <c r="AI483" s="369"/>
      <c r="AJ483" s="369"/>
      <c r="AK483" s="369"/>
      <c r="AL483" s="369"/>
      <c r="AM483" s="369"/>
      <c r="AN483" s="369"/>
      <c r="AO483" s="369"/>
      <c r="AP483" s="369"/>
      <c r="AQ483" s="369"/>
      <c r="AR483" s="369"/>
      <c r="AS483" s="369"/>
      <c r="AT483" s="369"/>
      <c r="AU483" s="369"/>
      <c r="AV483" s="369"/>
      <c r="AW483" s="369"/>
      <c r="AX483" s="369"/>
      <c r="AY483" s="369"/>
      <c r="AZ483" s="369"/>
      <c r="BA483" s="369"/>
      <c r="BB483" s="369"/>
      <c r="BC483" s="369"/>
      <c r="BD483" s="369"/>
      <c r="BE483" s="369"/>
      <c r="BF483" s="369"/>
      <c r="BG483" s="369"/>
      <c r="BH483" s="369"/>
      <c r="BI483" s="369"/>
      <c r="BJ483" s="369"/>
    </row>
    <row r="484" spans="3:62" x14ac:dyDescent="0.25">
      <c r="C484" s="369"/>
      <c r="D484" s="369"/>
      <c r="E484" s="369"/>
      <c r="F484" s="369"/>
      <c r="G484" s="369"/>
      <c r="H484" s="369"/>
      <c r="I484" s="369"/>
      <c r="J484" s="369"/>
      <c r="K484" s="369"/>
      <c r="L484" s="369"/>
      <c r="M484" s="369"/>
      <c r="N484" s="369"/>
      <c r="O484" s="369"/>
      <c r="P484" s="369"/>
      <c r="Q484" s="369"/>
      <c r="R484" s="369"/>
      <c r="S484" s="369"/>
      <c r="T484" s="369"/>
      <c r="U484" s="369"/>
      <c r="V484" s="369"/>
      <c r="W484" s="369"/>
      <c r="X484" s="369"/>
      <c r="Y484" s="369"/>
      <c r="Z484" s="369"/>
      <c r="AA484" s="369"/>
      <c r="AB484" s="369"/>
      <c r="AC484" s="369"/>
      <c r="AD484" s="369"/>
      <c r="AE484" s="369"/>
      <c r="AF484" s="369"/>
      <c r="AG484" s="369"/>
      <c r="AH484" s="369"/>
      <c r="AI484" s="369"/>
      <c r="AJ484" s="369"/>
      <c r="AK484" s="369"/>
      <c r="AL484" s="369"/>
      <c r="AM484" s="369"/>
      <c r="AN484" s="369"/>
      <c r="AO484" s="369"/>
      <c r="AP484" s="369"/>
      <c r="AQ484" s="369"/>
      <c r="AR484" s="369"/>
      <c r="AS484" s="369"/>
      <c r="AT484" s="369"/>
      <c r="AU484" s="369"/>
      <c r="AV484" s="369"/>
      <c r="AW484" s="369"/>
      <c r="AX484" s="369"/>
      <c r="AY484" s="369"/>
      <c r="AZ484" s="369"/>
      <c r="BA484" s="369"/>
      <c r="BB484" s="369"/>
      <c r="BC484" s="369"/>
      <c r="BD484" s="369"/>
      <c r="BE484" s="369"/>
      <c r="BF484" s="369"/>
      <c r="BG484" s="369"/>
      <c r="BH484" s="369"/>
      <c r="BI484" s="369"/>
      <c r="BJ484" s="369"/>
    </row>
    <row r="485" spans="3:62" x14ac:dyDescent="0.25">
      <c r="C485" s="369"/>
      <c r="D485" s="369"/>
      <c r="E485" s="369"/>
      <c r="F485" s="369"/>
      <c r="G485" s="369"/>
      <c r="H485" s="369"/>
      <c r="I485" s="369"/>
      <c r="J485" s="369"/>
      <c r="K485" s="369"/>
      <c r="L485" s="369"/>
      <c r="M485" s="369"/>
      <c r="N485" s="369"/>
      <c r="O485" s="369"/>
      <c r="P485" s="369"/>
      <c r="Q485" s="369"/>
      <c r="R485" s="369"/>
      <c r="S485" s="369"/>
      <c r="T485" s="369"/>
      <c r="U485" s="369"/>
      <c r="V485" s="369"/>
      <c r="W485" s="369"/>
      <c r="X485" s="369"/>
      <c r="Y485" s="369"/>
      <c r="Z485" s="369"/>
      <c r="AA485" s="369"/>
      <c r="AB485" s="369"/>
      <c r="AC485" s="369"/>
      <c r="AD485" s="369"/>
      <c r="AE485" s="369"/>
      <c r="AF485" s="369"/>
      <c r="AG485" s="369"/>
      <c r="AH485" s="369"/>
      <c r="AI485" s="369"/>
      <c r="AJ485" s="369"/>
      <c r="AK485" s="369"/>
      <c r="AL485" s="369"/>
      <c r="AM485" s="369"/>
      <c r="AN485" s="369"/>
      <c r="AO485" s="369"/>
      <c r="AP485" s="369"/>
      <c r="AQ485" s="369"/>
      <c r="AR485" s="369"/>
      <c r="AS485" s="369"/>
      <c r="AT485" s="369"/>
      <c r="AU485" s="369"/>
      <c r="AV485" s="369"/>
      <c r="AW485" s="369"/>
      <c r="AX485" s="369"/>
      <c r="AY485" s="369"/>
      <c r="AZ485" s="369"/>
      <c r="BA485" s="369"/>
      <c r="BB485" s="369"/>
      <c r="BC485" s="369"/>
      <c r="BD485" s="369"/>
      <c r="BE485" s="369"/>
      <c r="BF485" s="369"/>
      <c r="BG485" s="369"/>
      <c r="BH485" s="369"/>
      <c r="BI485" s="369"/>
      <c r="BJ485" s="369"/>
    </row>
    <row r="486" spans="3:62" x14ac:dyDescent="0.25">
      <c r="C486" s="369"/>
      <c r="D486" s="369"/>
      <c r="E486" s="369"/>
      <c r="F486" s="369"/>
      <c r="G486" s="369"/>
      <c r="H486" s="369"/>
      <c r="I486" s="369"/>
      <c r="J486" s="369"/>
      <c r="K486" s="369"/>
      <c r="L486" s="369"/>
      <c r="M486" s="369"/>
      <c r="N486" s="369"/>
      <c r="O486" s="369"/>
      <c r="P486" s="369"/>
      <c r="Q486" s="369"/>
      <c r="R486" s="369"/>
      <c r="S486" s="369"/>
      <c r="T486" s="369"/>
      <c r="U486" s="369"/>
      <c r="V486" s="369"/>
      <c r="W486" s="369"/>
      <c r="X486" s="369"/>
      <c r="Y486" s="369"/>
      <c r="Z486" s="369"/>
      <c r="AA486" s="369"/>
      <c r="AB486" s="369"/>
      <c r="AC486" s="369"/>
      <c r="AD486" s="369"/>
      <c r="AE486" s="369"/>
      <c r="AF486" s="369"/>
      <c r="AG486" s="369"/>
      <c r="AH486" s="369"/>
      <c r="AI486" s="369"/>
      <c r="AJ486" s="369"/>
      <c r="AK486" s="369"/>
      <c r="AL486" s="369"/>
      <c r="AM486" s="369"/>
      <c r="AN486" s="369"/>
      <c r="AO486" s="369"/>
      <c r="AP486" s="369"/>
      <c r="AQ486" s="369"/>
      <c r="AR486" s="369"/>
      <c r="AS486" s="369"/>
      <c r="AT486" s="369"/>
      <c r="AU486" s="369"/>
      <c r="AV486" s="369"/>
      <c r="AW486" s="369"/>
      <c r="AX486" s="369"/>
      <c r="AY486" s="369"/>
      <c r="AZ486" s="369"/>
      <c r="BA486" s="369"/>
      <c r="BB486" s="369"/>
      <c r="BC486" s="369"/>
      <c r="BD486" s="369"/>
      <c r="BE486" s="369"/>
      <c r="BF486" s="369"/>
      <c r="BG486" s="369"/>
      <c r="BH486" s="369"/>
      <c r="BI486" s="369"/>
      <c r="BJ486" s="369"/>
    </row>
    <row r="487" spans="3:62" x14ac:dyDescent="0.25">
      <c r="C487" s="369"/>
      <c r="D487" s="369"/>
      <c r="E487" s="369"/>
      <c r="F487" s="369"/>
      <c r="G487" s="369"/>
      <c r="H487" s="369"/>
      <c r="I487" s="369"/>
      <c r="J487" s="369"/>
      <c r="K487" s="369"/>
      <c r="L487" s="369"/>
      <c r="M487" s="369"/>
      <c r="N487" s="369"/>
      <c r="O487" s="369"/>
      <c r="P487" s="369"/>
      <c r="Q487" s="369"/>
      <c r="R487" s="369"/>
      <c r="S487" s="369"/>
      <c r="T487" s="369"/>
      <c r="U487" s="369"/>
      <c r="V487" s="369"/>
      <c r="W487" s="369"/>
      <c r="X487" s="369"/>
      <c r="Y487" s="369"/>
      <c r="Z487" s="369"/>
      <c r="AA487" s="369"/>
      <c r="AB487" s="369"/>
      <c r="AC487" s="369"/>
      <c r="AD487" s="369"/>
      <c r="AE487" s="369"/>
      <c r="AF487" s="369"/>
      <c r="AG487" s="369"/>
      <c r="AH487" s="369"/>
      <c r="AI487" s="369"/>
      <c r="AJ487" s="369"/>
      <c r="AK487" s="369"/>
      <c r="AL487" s="369"/>
      <c r="AM487" s="369"/>
      <c r="AN487" s="369"/>
      <c r="AO487" s="369"/>
      <c r="AP487" s="369"/>
      <c r="AQ487" s="369"/>
      <c r="AR487" s="369"/>
      <c r="AS487" s="369"/>
      <c r="AT487" s="369"/>
      <c r="AU487" s="369"/>
      <c r="AV487" s="369"/>
      <c r="AW487" s="369"/>
      <c r="AX487" s="369"/>
      <c r="AY487" s="369"/>
      <c r="AZ487" s="369"/>
      <c r="BA487" s="369"/>
      <c r="BB487" s="369"/>
      <c r="BC487" s="369"/>
      <c r="BD487" s="369"/>
      <c r="BE487" s="369"/>
      <c r="BF487" s="369"/>
      <c r="BG487" s="369"/>
      <c r="BH487" s="369"/>
      <c r="BI487" s="369"/>
      <c r="BJ487" s="369"/>
    </row>
    <row r="488" spans="3:62" x14ac:dyDescent="0.25">
      <c r="C488" s="369"/>
      <c r="D488" s="369"/>
      <c r="E488" s="369"/>
      <c r="F488" s="369"/>
      <c r="G488" s="369"/>
      <c r="H488" s="369"/>
      <c r="I488" s="369"/>
      <c r="J488" s="369"/>
      <c r="K488" s="369"/>
      <c r="L488" s="369"/>
      <c r="M488" s="369"/>
      <c r="N488" s="369"/>
      <c r="O488" s="369"/>
      <c r="P488" s="369"/>
      <c r="Q488" s="369"/>
      <c r="R488" s="369"/>
      <c r="S488" s="369"/>
      <c r="T488" s="369"/>
      <c r="U488" s="369"/>
      <c r="V488" s="369"/>
      <c r="W488" s="369"/>
      <c r="X488" s="369"/>
      <c r="Y488" s="369"/>
      <c r="Z488" s="369"/>
      <c r="AA488" s="369"/>
      <c r="AB488" s="369"/>
      <c r="AC488" s="369"/>
      <c r="AD488" s="369"/>
      <c r="AE488" s="369"/>
      <c r="AF488" s="369"/>
      <c r="AG488" s="369"/>
      <c r="AH488" s="369"/>
      <c r="AI488" s="369"/>
      <c r="AJ488" s="369"/>
      <c r="AK488" s="369"/>
      <c r="AL488" s="369"/>
      <c r="AM488" s="369"/>
      <c r="AN488" s="369"/>
      <c r="AO488" s="369"/>
      <c r="AP488" s="369"/>
      <c r="AQ488" s="369"/>
      <c r="AR488" s="369"/>
      <c r="AS488" s="369"/>
      <c r="AT488" s="369"/>
      <c r="AU488" s="369"/>
      <c r="AV488" s="369"/>
      <c r="AW488" s="369"/>
      <c r="AX488" s="369"/>
      <c r="AY488" s="369"/>
      <c r="AZ488" s="369"/>
      <c r="BA488" s="369"/>
      <c r="BB488" s="369"/>
      <c r="BC488" s="369"/>
      <c r="BD488" s="369"/>
      <c r="BE488" s="369"/>
      <c r="BF488" s="369"/>
      <c r="BG488" s="369"/>
      <c r="BH488" s="369"/>
      <c r="BI488" s="369"/>
      <c r="BJ488" s="369"/>
    </row>
    <row r="489" spans="3:62" x14ac:dyDescent="0.25">
      <c r="C489" s="369"/>
      <c r="D489" s="369"/>
      <c r="E489" s="369"/>
      <c r="F489" s="369"/>
      <c r="G489" s="369"/>
      <c r="H489" s="369"/>
      <c r="I489" s="369"/>
      <c r="J489" s="369"/>
      <c r="K489" s="369"/>
      <c r="L489" s="369"/>
      <c r="M489" s="369"/>
      <c r="N489" s="369"/>
      <c r="O489" s="369"/>
      <c r="P489" s="369"/>
      <c r="Q489" s="369"/>
      <c r="R489" s="369"/>
      <c r="S489" s="369"/>
      <c r="T489" s="369"/>
      <c r="U489" s="369"/>
      <c r="V489" s="369"/>
      <c r="W489" s="369"/>
      <c r="X489" s="369"/>
      <c r="Y489" s="369"/>
      <c r="Z489" s="369"/>
      <c r="AA489" s="369"/>
      <c r="AB489" s="369"/>
      <c r="AC489" s="369"/>
      <c r="AD489" s="369"/>
      <c r="AE489" s="369"/>
      <c r="AF489" s="369"/>
      <c r="AG489" s="369"/>
      <c r="AH489" s="369"/>
      <c r="AI489" s="369"/>
      <c r="AJ489" s="369"/>
      <c r="AK489" s="369"/>
      <c r="AL489" s="369"/>
      <c r="AM489" s="369"/>
      <c r="AN489" s="369"/>
      <c r="AO489" s="369"/>
      <c r="AP489" s="369"/>
      <c r="AQ489" s="369"/>
      <c r="AR489" s="369"/>
      <c r="AS489" s="369"/>
      <c r="AT489" s="369"/>
      <c r="AU489" s="369"/>
      <c r="AV489" s="369"/>
      <c r="AW489" s="369"/>
      <c r="AX489" s="369"/>
      <c r="AY489" s="369"/>
      <c r="AZ489" s="369"/>
      <c r="BA489" s="369"/>
      <c r="BB489" s="369"/>
      <c r="BC489" s="369"/>
      <c r="BD489" s="369"/>
      <c r="BE489" s="369"/>
      <c r="BF489" s="369"/>
      <c r="BG489" s="369"/>
      <c r="BH489" s="369"/>
      <c r="BI489" s="369"/>
      <c r="BJ489" s="369"/>
    </row>
    <row r="490" spans="3:62" x14ac:dyDescent="0.25">
      <c r="C490" s="369"/>
      <c r="D490" s="369"/>
      <c r="E490" s="369"/>
      <c r="F490" s="369"/>
      <c r="G490" s="369"/>
      <c r="H490" s="369"/>
      <c r="I490" s="369"/>
      <c r="J490" s="369"/>
      <c r="K490" s="369"/>
      <c r="L490" s="369"/>
      <c r="M490" s="369"/>
      <c r="N490" s="369"/>
      <c r="O490" s="369"/>
      <c r="P490" s="369"/>
      <c r="Q490" s="369"/>
      <c r="R490" s="369"/>
      <c r="S490" s="369"/>
      <c r="T490" s="369"/>
      <c r="U490" s="369"/>
      <c r="V490" s="369"/>
      <c r="W490" s="369"/>
      <c r="X490" s="369"/>
      <c r="Y490" s="369"/>
      <c r="Z490" s="369"/>
      <c r="AA490" s="369"/>
      <c r="AB490" s="369"/>
      <c r="AC490" s="369"/>
      <c r="AD490" s="369"/>
      <c r="AE490" s="369"/>
      <c r="AF490" s="369"/>
      <c r="AG490" s="369"/>
      <c r="AH490" s="369"/>
      <c r="AI490" s="369"/>
      <c r="AJ490" s="369"/>
      <c r="AK490" s="369"/>
      <c r="AL490" s="369"/>
      <c r="AM490" s="369"/>
      <c r="AN490" s="369"/>
      <c r="AO490" s="369"/>
      <c r="AP490" s="369"/>
      <c r="AQ490" s="369"/>
      <c r="AR490" s="369"/>
      <c r="AS490" s="369"/>
      <c r="AT490" s="369"/>
      <c r="AU490" s="369"/>
      <c r="AV490" s="369"/>
      <c r="AW490" s="369"/>
      <c r="AX490" s="369"/>
      <c r="AY490" s="369"/>
      <c r="AZ490" s="369"/>
      <c r="BA490" s="369"/>
      <c r="BB490" s="369"/>
      <c r="BC490" s="369"/>
      <c r="BD490" s="369"/>
      <c r="BE490" s="369"/>
      <c r="BF490" s="369"/>
      <c r="BG490" s="369"/>
      <c r="BH490" s="369"/>
      <c r="BI490" s="369"/>
      <c r="BJ490" s="369"/>
    </row>
    <row r="491" spans="3:62" x14ac:dyDescent="0.25">
      <c r="C491" s="369"/>
      <c r="D491" s="369"/>
      <c r="E491" s="369"/>
      <c r="F491" s="369"/>
      <c r="G491" s="369"/>
      <c r="H491" s="369"/>
      <c r="I491" s="369"/>
      <c r="J491" s="369"/>
      <c r="K491" s="369"/>
      <c r="L491" s="369"/>
      <c r="M491" s="369"/>
      <c r="N491" s="369"/>
      <c r="O491" s="369"/>
      <c r="P491" s="369"/>
      <c r="Q491" s="369"/>
      <c r="R491" s="369"/>
      <c r="S491" s="369"/>
      <c r="T491" s="369"/>
      <c r="U491" s="369"/>
      <c r="V491" s="369"/>
      <c r="W491" s="369"/>
      <c r="X491" s="369"/>
      <c r="Y491" s="369"/>
      <c r="Z491" s="369"/>
      <c r="AA491" s="369"/>
      <c r="AB491" s="369"/>
      <c r="AC491" s="369"/>
      <c r="AD491" s="369"/>
      <c r="AE491" s="369"/>
      <c r="AF491" s="369"/>
      <c r="AG491" s="369"/>
      <c r="AH491" s="369"/>
      <c r="AI491" s="369"/>
      <c r="AJ491" s="369"/>
      <c r="AK491" s="369"/>
      <c r="AL491" s="369"/>
      <c r="AM491" s="369"/>
      <c r="AN491" s="369"/>
      <c r="AO491" s="369"/>
      <c r="AP491" s="369"/>
      <c r="AQ491" s="369"/>
      <c r="AR491" s="369"/>
      <c r="AS491" s="369"/>
      <c r="AT491" s="369"/>
      <c r="AU491" s="369"/>
      <c r="AV491" s="369"/>
      <c r="AW491" s="369"/>
      <c r="AX491" s="369"/>
      <c r="AY491" s="369"/>
      <c r="AZ491" s="369"/>
      <c r="BA491" s="369"/>
      <c r="BB491" s="369"/>
      <c r="BC491" s="369"/>
      <c r="BD491" s="369"/>
      <c r="BE491" s="369"/>
      <c r="BF491" s="369"/>
      <c r="BG491" s="369"/>
      <c r="BH491" s="369"/>
      <c r="BI491" s="369"/>
      <c r="BJ491" s="369"/>
    </row>
    <row r="492" spans="3:62" x14ac:dyDescent="0.25">
      <c r="C492" s="369"/>
      <c r="D492" s="369"/>
      <c r="E492" s="369"/>
      <c r="F492" s="369"/>
      <c r="G492" s="369"/>
      <c r="H492" s="369"/>
      <c r="I492" s="369"/>
      <c r="J492" s="369"/>
      <c r="K492" s="369"/>
      <c r="L492" s="369"/>
      <c r="M492" s="369"/>
      <c r="N492" s="369"/>
      <c r="O492" s="369"/>
      <c r="P492" s="369"/>
      <c r="Q492" s="369"/>
      <c r="R492" s="369"/>
      <c r="S492" s="369"/>
      <c r="T492" s="369"/>
      <c r="U492" s="369"/>
      <c r="V492" s="369"/>
      <c r="W492" s="369"/>
      <c r="X492" s="369"/>
      <c r="Y492" s="369"/>
      <c r="Z492" s="369"/>
      <c r="AA492" s="369"/>
      <c r="AB492" s="369"/>
      <c r="AC492" s="369"/>
      <c r="AD492" s="369"/>
      <c r="AE492" s="369"/>
      <c r="AF492" s="369"/>
      <c r="AG492" s="369"/>
      <c r="AH492" s="369"/>
      <c r="AI492" s="369"/>
      <c r="AJ492" s="369"/>
      <c r="AK492" s="369"/>
      <c r="AL492" s="369"/>
      <c r="AM492" s="369"/>
      <c r="AN492" s="369"/>
      <c r="AO492" s="369"/>
      <c r="AP492" s="369"/>
      <c r="AQ492" s="369"/>
      <c r="AR492" s="369"/>
      <c r="AS492" s="369"/>
      <c r="AT492" s="369"/>
      <c r="AU492" s="369"/>
      <c r="AV492" s="369"/>
      <c r="AW492" s="369"/>
      <c r="AX492" s="369"/>
      <c r="AY492" s="369"/>
      <c r="AZ492" s="369"/>
      <c r="BA492" s="369"/>
      <c r="BB492" s="369"/>
      <c r="BC492" s="369"/>
      <c r="BD492" s="369"/>
      <c r="BE492" s="369"/>
      <c r="BF492" s="369"/>
      <c r="BG492" s="369"/>
      <c r="BH492" s="369"/>
      <c r="BI492" s="369"/>
      <c r="BJ492" s="369"/>
    </row>
    <row r="493" spans="3:62" x14ac:dyDescent="0.25">
      <c r="C493" s="369"/>
      <c r="D493" s="369"/>
      <c r="E493" s="369"/>
      <c r="F493" s="369"/>
      <c r="G493" s="369"/>
      <c r="H493" s="369"/>
      <c r="I493" s="369"/>
      <c r="J493" s="369"/>
      <c r="K493" s="369"/>
      <c r="L493" s="369"/>
      <c r="M493" s="369"/>
      <c r="N493" s="369"/>
      <c r="O493" s="369"/>
      <c r="P493" s="369"/>
      <c r="Q493" s="369"/>
      <c r="R493" s="369"/>
      <c r="S493" s="369"/>
      <c r="T493" s="369"/>
      <c r="U493" s="369"/>
      <c r="V493" s="369"/>
      <c r="W493" s="369"/>
      <c r="X493" s="369"/>
      <c r="Y493" s="369"/>
      <c r="Z493" s="369"/>
      <c r="AA493" s="369"/>
      <c r="AB493" s="369"/>
      <c r="AC493" s="369"/>
      <c r="AD493" s="369"/>
      <c r="AE493" s="369"/>
      <c r="AF493" s="369"/>
      <c r="AG493" s="369"/>
      <c r="AH493" s="369"/>
      <c r="AI493" s="369"/>
      <c r="AJ493" s="369"/>
      <c r="AK493" s="369"/>
      <c r="AL493" s="369"/>
      <c r="AM493" s="369"/>
      <c r="AN493" s="369"/>
      <c r="AO493" s="369"/>
      <c r="AP493" s="369"/>
      <c r="AQ493" s="369"/>
      <c r="AR493" s="369"/>
      <c r="AS493" s="369"/>
      <c r="AT493" s="369"/>
      <c r="AU493" s="369"/>
      <c r="AV493" s="369"/>
      <c r="AW493" s="369"/>
      <c r="AX493" s="369"/>
      <c r="AY493" s="369"/>
      <c r="AZ493" s="369"/>
      <c r="BA493" s="369"/>
      <c r="BB493" s="369"/>
      <c r="BC493" s="369"/>
      <c r="BD493" s="369"/>
      <c r="BE493" s="369"/>
      <c r="BF493" s="369"/>
      <c r="BG493" s="369"/>
      <c r="BH493" s="369"/>
      <c r="BI493" s="369"/>
      <c r="BJ493" s="369"/>
    </row>
    <row r="494" spans="3:62" x14ac:dyDescent="0.25">
      <c r="C494" s="369"/>
      <c r="D494" s="369"/>
      <c r="E494" s="369"/>
      <c r="F494" s="369"/>
      <c r="G494" s="369"/>
      <c r="H494" s="369"/>
      <c r="I494" s="369"/>
      <c r="J494" s="369"/>
      <c r="K494" s="369"/>
      <c r="L494" s="369"/>
      <c r="M494" s="369"/>
      <c r="N494" s="369"/>
      <c r="O494" s="369"/>
      <c r="P494" s="369"/>
      <c r="Q494" s="369"/>
      <c r="R494" s="369"/>
      <c r="S494" s="369"/>
      <c r="T494" s="369"/>
      <c r="U494" s="369"/>
      <c r="V494" s="369"/>
      <c r="W494" s="369"/>
      <c r="X494" s="369"/>
      <c r="Y494" s="369"/>
      <c r="Z494" s="369"/>
      <c r="AA494" s="369"/>
      <c r="AB494" s="369"/>
      <c r="AC494" s="369"/>
      <c r="AD494" s="369"/>
      <c r="AE494" s="369"/>
      <c r="AF494" s="369"/>
      <c r="AG494" s="369"/>
      <c r="AH494" s="369"/>
      <c r="AI494" s="369"/>
      <c r="AJ494" s="369"/>
      <c r="AK494" s="369"/>
      <c r="AL494" s="369"/>
      <c r="AM494" s="369"/>
      <c r="AN494" s="369"/>
      <c r="AO494" s="369"/>
      <c r="AP494" s="369"/>
      <c r="AQ494" s="369"/>
      <c r="AR494" s="369"/>
      <c r="AS494" s="369"/>
      <c r="AT494" s="369"/>
      <c r="AU494" s="369"/>
      <c r="AV494" s="369"/>
      <c r="AW494" s="369"/>
      <c r="AX494" s="369"/>
      <c r="AY494" s="369"/>
      <c r="AZ494" s="369"/>
      <c r="BA494" s="369"/>
      <c r="BB494" s="369"/>
      <c r="BC494" s="369"/>
      <c r="BD494" s="369"/>
      <c r="BE494" s="369"/>
      <c r="BF494" s="369"/>
      <c r="BG494" s="369"/>
      <c r="BH494" s="369"/>
      <c r="BI494" s="369"/>
      <c r="BJ494" s="369"/>
    </row>
    <row r="495" spans="3:62" x14ac:dyDescent="0.25">
      <c r="C495" s="369"/>
      <c r="D495" s="369"/>
      <c r="E495" s="369"/>
      <c r="F495" s="369"/>
      <c r="G495" s="369"/>
      <c r="H495" s="369"/>
      <c r="I495" s="369"/>
      <c r="J495" s="369"/>
      <c r="K495" s="369"/>
      <c r="L495" s="369"/>
      <c r="M495" s="369"/>
      <c r="N495" s="369"/>
      <c r="O495" s="369"/>
      <c r="P495" s="369"/>
      <c r="Q495" s="369"/>
      <c r="R495" s="369"/>
      <c r="S495" s="369"/>
      <c r="T495" s="369"/>
      <c r="U495" s="369"/>
      <c r="V495" s="369"/>
      <c r="W495" s="369"/>
      <c r="X495" s="369"/>
      <c r="Y495" s="369"/>
      <c r="Z495" s="369"/>
      <c r="AA495" s="369"/>
      <c r="AB495" s="369"/>
      <c r="AC495" s="369"/>
      <c r="AD495" s="369"/>
      <c r="AE495" s="369"/>
      <c r="AF495" s="369"/>
      <c r="AG495" s="369"/>
      <c r="AH495" s="369"/>
      <c r="AI495" s="369"/>
      <c r="AJ495" s="369"/>
      <c r="AK495" s="369"/>
      <c r="AL495" s="369"/>
      <c r="AM495" s="369"/>
      <c r="AN495" s="369"/>
      <c r="AO495" s="369"/>
      <c r="AP495" s="369"/>
      <c r="AQ495" s="369"/>
      <c r="AR495" s="369"/>
      <c r="AS495" s="369"/>
      <c r="AT495" s="369"/>
      <c r="AU495" s="369"/>
      <c r="AV495" s="369"/>
      <c r="AW495" s="369"/>
      <c r="AX495" s="369"/>
      <c r="AY495" s="369"/>
      <c r="AZ495" s="369"/>
      <c r="BA495" s="369"/>
      <c r="BB495" s="369"/>
      <c r="BC495" s="369"/>
      <c r="BD495" s="369"/>
      <c r="BE495" s="369"/>
      <c r="BF495" s="369"/>
      <c r="BG495" s="369"/>
      <c r="BH495" s="369"/>
      <c r="BI495" s="369"/>
      <c r="BJ495" s="369"/>
    </row>
    <row r="496" spans="3:62" x14ac:dyDescent="0.25">
      <c r="C496" s="369"/>
      <c r="D496" s="369"/>
      <c r="E496" s="369"/>
      <c r="F496" s="369"/>
      <c r="G496" s="369"/>
      <c r="H496" s="369"/>
      <c r="I496" s="369"/>
      <c r="J496" s="369"/>
      <c r="K496" s="369"/>
      <c r="L496" s="369"/>
      <c r="M496" s="369"/>
      <c r="N496" s="369"/>
      <c r="O496" s="369"/>
      <c r="P496" s="369"/>
      <c r="Q496" s="369"/>
      <c r="R496" s="369"/>
      <c r="S496" s="369"/>
      <c r="T496" s="369"/>
      <c r="U496" s="369"/>
      <c r="V496" s="369"/>
      <c r="W496" s="369"/>
      <c r="X496" s="369"/>
      <c r="Y496" s="369"/>
      <c r="Z496" s="369"/>
      <c r="AA496" s="369"/>
      <c r="AB496" s="369"/>
      <c r="AC496" s="369"/>
      <c r="AD496" s="369"/>
      <c r="AE496" s="369"/>
      <c r="AF496" s="369"/>
      <c r="AG496" s="369"/>
      <c r="AH496" s="369"/>
      <c r="AI496" s="369"/>
      <c r="AJ496" s="369"/>
      <c r="AK496" s="369"/>
      <c r="AL496" s="369"/>
      <c r="AM496" s="369"/>
      <c r="AN496" s="369"/>
      <c r="AO496" s="369"/>
      <c r="AP496" s="369"/>
      <c r="AQ496" s="369"/>
      <c r="AR496" s="369"/>
      <c r="AS496" s="369"/>
      <c r="AT496" s="369"/>
      <c r="AU496" s="369"/>
      <c r="AV496" s="369"/>
      <c r="AW496" s="369"/>
      <c r="AX496" s="369"/>
      <c r="AY496" s="369"/>
      <c r="AZ496" s="369"/>
      <c r="BA496" s="369"/>
      <c r="BB496" s="369"/>
      <c r="BC496" s="369"/>
      <c r="BD496" s="369"/>
      <c r="BE496" s="369"/>
      <c r="BF496" s="369"/>
      <c r="BG496" s="369"/>
      <c r="BH496" s="369"/>
      <c r="BI496" s="369"/>
      <c r="BJ496" s="369"/>
    </row>
    <row r="497" spans="3:62" x14ac:dyDescent="0.25">
      <c r="C497" s="369"/>
      <c r="D497" s="369"/>
      <c r="E497" s="369"/>
      <c r="F497" s="369"/>
      <c r="G497" s="369"/>
      <c r="H497" s="369"/>
      <c r="I497" s="369"/>
      <c r="J497" s="369"/>
      <c r="K497" s="369"/>
      <c r="L497" s="369"/>
      <c r="M497" s="369"/>
      <c r="N497" s="369"/>
      <c r="O497" s="369"/>
      <c r="P497" s="369"/>
      <c r="Q497" s="369"/>
      <c r="R497" s="369"/>
      <c r="S497" s="369"/>
      <c r="T497" s="369"/>
      <c r="U497" s="369"/>
      <c r="V497" s="369"/>
      <c r="W497" s="369"/>
      <c r="X497" s="369"/>
      <c r="Y497" s="369"/>
      <c r="Z497" s="369"/>
      <c r="AA497" s="369"/>
      <c r="AB497" s="369"/>
      <c r="AC497" s="369"/>
      <c r="AD497" s="369"/>
      <c r="AE497" s="369"/>
      <c r="AF497" s="369"/>
      <c r="AG497" s="369"/>
      <c r="AH497" s="369"/>
      <c r="AI497" s="369"/>
      <c r="AJ497" s="369"/>
      <c r="AK497" s="369"/>
      <c r="AL497" s="369"/>
      <c r="AM497" s="369"/>
      <c r="AN497" s="369"/>
      <c r="AO497" s="369"/>
      <c r="AP497" s="369"/>
      <c r="AQ497" s="369"/>
      <c r="AR497" s="369"/>
      <c r="AS497" s="369"/>
      <c r="AT497" s="369"/>
      <c r="AU497" s="369"/>
      <c r="AV497" s="369"/>
      <c r="AW497" s="369"/>
      <c r="AX497" s="369"/>
      <c r="AY497" s="369"/>
      <c r="AZ497" s="369"/>
      <c r="BA497" s="369"/>
      <c r="BB497" s="369"/>
      <c r="BC497" s="369"/>
      <c r="BD497" s="369"/>
      <c r="BE497" s="369"/>
      <c r="BF497" s="369"/>
      <c r="BG497" s="369"/>
      <c r="BH497" s="369"/>
      <c r="BI497" s="369"/>
      <c r="BJ497" s="369"/>
    </row>
    <row r="498" spans="3:62" x14ac:dyDescent="0.25">
      <c r="C498" s="369"/>
      <c r="D498" s="369"/>
      <c r="E498" s="369"/>
      <c r="F498" s="369"/>
      <c r="G498" s="369"/>
      <c r="H498" s="369"/>
      <c r="I498" s="369"/>
      <c r="J498" s="369"/>
      <c r="K498" s="369"/>
      <c r="L498" s="369"/>
      <c r="M498" s="369"/>
      <c r="N498" s="369"/>
      <c r="O498" s="369"/>
      <c r="P498" s="369"/>
      <c r="Q498" s="369"/>
      <c r="R498" s="369"/>
      <c r="S498" s="369"/>
      <c r="T498" s="369"/>
      <c r="U498" s="369"/>
      <c r="V498" s="369"/>
      <c r="W498" s="369"/>
      <c r="X498" s="369"/>
      <c r="Y498" s="369"/>
      <c r="Z498" s="369"/>
      <c r="AA498" s="369"/>
      <c r="AB498" s="369"/>
      <c r="AC498" s="369"/>
      <c r="AD498" s="369"/>
      <c r="AE498" s="369"/>
      <c r="AF498" s="369"/>
      <c r="AG498" s="369"/>
      <c r="AH498" s="369"/>
      <c r="AI498" s="369"/>
      <c r="AJ498" s="369"/>
      <c r="AK498" s="369"/>
      <c r="AL498" s="369"/>
      <c r="AM498" s="369"/>
      <c r="AN498" s="369"/>
      <c r="AO498" s="369"/>
      <c r="AP498" s="369"/>
      <c r="AQ498" s="369"/>
      <c r="AR498" s="369"/>
      <c r="AS498" s="369"/>
      <c r="AT498" s="369"/>
      <c r="AU498" s="369"/>
      <c r="AV498" s="369"/>
      <c r="AW498" s="369"/>
      <c r="AX498" s="369"/>
      <c r="AY498" s="369"/>
      <c r="AZ498" s="369"/>
      <c r="BA498" s="369"/>
      <c r="BB498" s="369"/>
      <c r="BC498" s="369"/>
      <c r="BD498" s="369"/>
      <c r="BE498" s="369"/>
      <c r="BF498" s="369"/>
      <c r="BG498" s="369"/>
      <c r="BH498" s="369"/>
      <c r="BI498" s="369"/>
      <c r="BJ498" s="369"/>
    </row>
    <row r="499" spans="3:62" x14ac:dyDescent="0.25">
      <c r="C499" s="369"/>
      <c r="D499" s="369"/>
      <c r="E499" s="369"/>
      <c r="F499" s="369"/>
      <c r="G499" s="369"/>
      <c r="H499" s="369"/>
      <c r="I499" s="369"/>
      <c r="J499" s="369"/>
      <c r="K499" s="369"/>
      <c r="L499" s="369"/>
      <c r="M499" s="369"/>
      <c r="N499" s="369"/>
      <c r="O499" s="369"/>
      <c r="P499" s="369"/>
      <c r="Q499" s="369"/>
      <c r="R499" s="369"/>
      <c r="S499" s="369"/>
      <c r="T499" s="369"/>
      <c r="U499" s="369"/>
      <c r="V499" s="369"/>
      <c r="W499" s="369"/>
      <c r="X499" s="369"/>
      <c r="Y499" s="369"/>
      <c r="Z499" s="369"/>
      <c r="AA499" s="369"/>
      <c r="AB499" s="369"/>
      <c r="AC499" s="369"/>
      <c r="AD499" s="369"/>
      <c r="AE499" s="369"/>
      <c r="AF499" s="369"/>
      <c r="AG499" s="369"/>
      <c r="AH499" s="369"/>
      <c r="AI499" s="369"/>
      <c r="AJ499" s="369"/>
      <c r="AK499" s="369"/>
      <c r="AL499" s="369"/>
      <c r="AM499" s="369"/>
      <c r="AN499" s="369"/>
      <c r="AO499" s="369"/>
      <c r="AP499" s="369"/>
      <c r="AQ499" s="369"/>
      <c r="AR499" s="369"/>
      <c r="AS499" s="369"/>
      <c r="AT499" s="369"/>
      <c r="AU499" s="369"/>
      <c r="AV499" s="369"/>
      <c r="AW499" s="369"/>
      <c r="AX499" s="369"/>
      <c r="AY499" s="369"/>
      <c r="AZ499" s="369"/>
      <c r="BA499" s="369"/>
      <c r="BB499" s="369"/>
      <c r="BC499" s="369"/>
      <c r="BD499" s="369"/>
      <c r="BE499" s="369"/>
      <c r="BF499" s="369"/>
      <c r="BG499" s="369"/>
      <c r="BH499" s="369"/>
      <c r="BI499" s="369"/>
      <c r="BJ499" s="369"/>
    </row>
    <row r="500" spans="3:62" x14ac:dyDescent="0.25">
      <c r="C500" s="369"/>
      <c r="D500" s="369"/>
      <c r="E500" s="369"/>
      <c r="F500" s="369"/>
      <c r="G500" s="369"/>
      <c r="H500" s="369"/>
      <c r="I500" s="369"/>
      <c r="J500" s="369"/>
      <c r="K500" s="369"/>
      <c r="L500" s="369"/>
      <c r="M500" s="369"/>
      <c r="N500" s="369"/>
      <c r="O500" s="369"/>
      <c r="P500" s="369"/>
      <c r="Q500" s="369"/>
      <c r="R500" s="369"/>
      <c r="S500" s="369"/>
      <c r="T500" s="369"/>
      <c r="U500" s="369"/>
      <c r="V500" s="369"/>
      <c r="W500" s="369"/>
      <c r="X500" s="369"/>
      <c r="Y500" s="369"/>
      <c r="Z500" s="369"/>
      <c r="AA500" s="369"/>
      <c r="AB500" s="369"/>
      <c r="AC500" s="369"/>
      <c r="AD500" s="369"/>
      <c r="AE500" s="369"/>
      <c r="AF500" s="369"/>
      <c r="AG500" s="369"/>
      <c r="AH500" s="369"/>
      <c r="AI500" s="369"/>
      <c r="AJ500" s="369"/>
      <c r="AK500" s="369"/>
      <c r="AL500" s="369"/>
      <c r="AM500" s="369"/>
      <c r="AN500" s="369"/>
      <c r="AO500" s="369"/>
      <c r="AP500" s="369"/>
      <c r="AQ500" s="369"/>
      <c r="AR500" s="369"/>
      <c r="AS500" s="369"/>
      <c r="AT500" s="369"/>
      <c r="AU500" s="369"/>
      <c r="AV500" s="369"/>
      <c r="AW500" s="369"/>
      <c r="AX500" s="369"/>
      <c r="AY500" s="369"/>
      <c r="AZ500" s="369"/>
      <c r="BA500" s="369"/>
      <c r="BB500" s="369"/>
      <c r="BC500" s="369"/>
      <c r="BD500" s="369"/>
      <c r="BE500" s="369"/>
      <c r="BF500" s="369"/>
      <c r="BG500" s="369"/>
      <c r="BH500" s="369"/>
      <c r="BI500" s="369"/>
      <c r="BJ500" s="369"/>
    </row>
    <row r="501" spans="3:62" x14ac:dyDescent="0.25">
      <c r="C501" s="369"/>
      <c r="D501" s="369"/>
      <c r="E501" s="369"/>
      <c r="F501" s="369"/>
      <c r="G501" s="369"/>
      <c r="H501" s="369"/>
      <c r="I501" s="369"/>
      <c r="J501" s="369"/>
      <c r="K501" s="369"/>
      <c r="L501" s="369"/>
      <c r="M501" s="369"/>
      <c r="N501" s="369"/>
      <c r="O501" s="369"/>
      <c r="P501" s="369"/>
      <c r="Q501" s="369"/>
      <c r="R501" s="369"/>
      <c r="S501" s="369"/>
      <c r="T501" s="369"/>
      <c r="U501" s="369"/>
      <c r="V501" s="369"/>
      <c r="W501" s="369"/>
      <c r="X501" s="369"/>
      <c r="Y501" s="369"/>
      <c r="Z501" s="369"/>
      <c r="AA501" s="369"/>
      <c r="AB501" s="369"/>
      <c r="AC501" s="369"/>
      <c r="AD501" s="369"/>
      <c r="AE501" s="369"/>
      <c r="AF501" s="369"/>
      <c r="AG501" s="369"/>
      <c r="AH501" s="369"/>
      <c r="AI501" s="369"/>
      <c r="AJ501" s="369"/>
      <c r="AK501" s="369"/>
      <c r="AL501" s="369"/>
      <c r="AM501" s="369"/>
      <c r="AN501" s="369"/>
      <c r="AO501" s="369"/>
      <c r="AP501" s="369"/>
      <c r="AQ501" s="369"/>
      <c r="AR501" s="369"/>
      <c r="AS501" s="369"/>
      <c r="AT501" s="369"/>
      <c r="AU501" s="369"/>
      <c r="AV501" s="369"/>
      <c r="AW501" s="369"/>
      <c r="AX501" s="369"/>
      <c r="AY501" s="369"/>
      <c r="AZ501" s="369"/>
      <c r="BA501" s="369"/>
      <c r="BB501" s="369"/>
      <c r="BC501" s="369"/>
      <c r="BD501" s="369"/>
      <c r="BE501" s="369"/>
      <c r="BF501" s="369"/>
      <c r="BG501" s="369"/>
      <c r="BH501" s="369"/>
      <c r="BI501" s="369"/>
      <c r="BJ501" s="369"/>
    </row>
    <row r="502" spans="3:62" x14ac:dyDescent="0.25">
      <c r="C502" s="369"/>
      <c r="D502" s="369"/>
      <c r="E502" s="369"/>
      <c r="F502" s="369"/>
      <c r="G502" s="369"/>
      <c r="H502" s="369"/>
      <c r="I502" s="369"/>
      <c r="J502" s="369"/>
      <c r="K502" s="369"/>
      <c r="L502" s="369"/>
      <c r="M502" s="369"/>
      <c r="N502" s="369"/>
      <c r="O502" s="369"/>
      <c r="P502" s="369"/>
      <c r="Q502" s="369"/>
      <c r="R502" s="369"/>
      <c r="S502" s="369"/>
      <c r="T502" s="369"/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69"/>
      <c r="AI502" s="369"/>
      <c r="AJ502" s="369"/>
      <c r="AK502" s="369"/>
      <c r="AL502" s="369"/>
      <c r="AM502" s="369"/>
      <c r="AN502" s="369"/>
      <c r="AO502" s="369"/>
      <c r="AP502" s="369"/>
      <c r="AQ502" s="369"/>
      <c r="AR502" s="369"/>
      <c r="AS502" s="369"/>
      <c r="AT502" s="369"/>
      <c r="AU502" s="369"/>
      <c r="AV502" s="369"/>
      <c r="AW502" s="369"/>
      <c r="AX502" s="369"/>
      <c r="AY502" s="369"/>
      <c r="AZ502" s="369"/>
      <c r="BA502" s="369"/>
      <c r="BB502" s="369"/>
      <c r="BC502" s="369"/>
      <c r="BD502" s="369"/>
      <c r="BE502" s="369"/>
      <c r="BF502" s="369"/>
      <c r="BG502" s="369"/>
      <c r="BH502" s="369"/>
      <c r="BI502" s="369"/>
      <c r="BJ502" s="369"/>
    </row>
    <row r="503" spans="3:62" x14ac:dyDescent="0.25">
      <c r="C503" s="369"/>
      <c r="D503" s="369"/>
      <c r="E503" s="369"/>
      <c r="F503" s="369"/>
      <c r="G503" s="369"/>
      <c r="H503" s="369"/>
      <c r="I503" s="369"/>
      <c r="J503" s="369"/>
      <c r="K503" s="369"/>
      <c r="L503" s="369"/>
      <c r="M503" s="369"/>
      <c r="N503" s="369"/>
      <c r="O503" s="369"/>
      <c r="P503" s="369"/>
      <c r="Q503" s="369"/>
      <c r="R503" s="369"/>
      <c r="S503" s="369"/>
      <c r="T503" s="369"/>
      <c r="U503" s="369"/>
      <c r="V503" s="369"/>
      <c r="W503" s="369"/>
      <c r="X503" s="369"/>
      <c r="Y503" s="369"/>
      <c r="Z503" s="369"/>
      <c r="AA503" s="369"/>
      <c r="AB503" s="369"/>
      <c r="AC503" s="369"/>
      <c r="AD503" s="369"/>
      <c r="AE503" s="369"/>
      <c r="AF503" s="369"/>
      <c r="AG503" s="369"/>
      <c r="AH503" s="369"/>
      <c r="AI503" s="369"/>
      <c r="AJ503" s="369"/>
      <c r="AK503" s="369"/>
      <c r="AL503" s="369"/>
      <c r="AM503" s="369"/>
      <c r="AN503" s="369"/>
      <c r="AO503" s="369"/>
      <c r="AP503" s="369"/>
      <c r="AQ503" s="369"/>
      <c r="AR503" s="369"/>
      <c r="AS503" s="369"/>
      <c r="AT503" s="369"/>
      <c r="AU503" s="369"/>
      <c r="AV503" s="369"/>
      <c r="AW503" s="369"/>
      <c r="AX503" s="369"/>
      <c r="AY503" s="369"/>
      <c r="AZ503" s="369"/>
      <c r="BA503" s="369"/>
      <c r="BB503" s="369"/>
      <c r="BC503" s="369"/>
      <c r="BD503" s="369"/>
      <c r="BE503" s="369"/>
      <c r="BF503" s="369"/>
      <c r="BG503" s="369"/>
      <c r="BH503" s="369"/>
      <c r="BI503" s="369"/>
      <c r="BJ503" s="369"/>
    </row>
    <row r="504" spans="3:62" x14ac:dyDescent="0.25">
      <c r="C504" s="369"/>
      <c r="D504" s="369"/>
      <c r="E504" s="369"/>
      <c r="F504" s="369"/>
      <c r="G504" s="369"/>
      <c r="H504" s="369"/>
      <c r="I504" s="369"/>
      <c r="J504" s="369"/>
      <c r="K504" s="369"/>
      <c r="L504" s="369"/>
      <c r="M504" s="369"/>
      <c r="N504" s="369"/>
      <c r="O504" s="369"/>
      <c r="P504" s="369"/>
      <c r="Q504" s="369"/>
      <c r="R504" s="369"/>
      <c r="S504" s="369"/>
      <c r="T504" s="369"/>
      <c r="U504" s="369"/>
      <c r="V504" s="369"/>
      <c r="W504" s="369"/>
      <c r="X504" s="369"/>
      <c r="Y504" s="369"/>
      <c r="Z504" s="369"/>
      <c r="AA504" s="369"/>
      <c r="AB504" s="369"/>
      <c r="AC504" s="369"/>
      <c r="AD504" s="369"/>
      <c r="AE504" s="369"/>
      <c r="AF504" s="369"/>
      <c r="AG504" s="369"/>
      <c r="AH504" s="369"/>
      <c r="AI504" s="369"/>
      <c r="AJ504" s="369"/>
      <c r="AK504" s="369"/>
      <c r="AL504" s="369"/>
      <c r="AM504" s="369"/>
      <c r="AN504" s="369"/>
      <c r="AO504" s="369"/>
      <c r="AP504" s="369"/>
      <c r="AQ504" s="369"/>
      <c r="AR504" s="369"/>
      <c r="AS504" s="369"/>
      <c r="AT504" s="369"/>
      <c r="AU504" s="369"/>
      <c r="AV504" s="369"/>
      <c r="AW504" s="369"/>
      <c r="AX504" s="369"/>
      <c r="AY504" s="369"/>
      <c r="AZ504" s="369"/>
      <c r="BA504" s="369"/>
      <c r="BB504" s="369"/>
      <c r="BC504" s="369"/>
      <c r="BD504" s="369"/>
      <c r="BE504" s="369"/>
      <c r="BF504" s="369"/>
      <c r="BG504" s="369"/>
      <c r="BH504" s="369"/>
      <c r="BI504" s="369"/>
      <c r="BJ504" s="369"/>
    </row>
    <row r="505" spans="3:62" x14ac:dyDescent="0.25">
      <c r="C505" s="369"/>
      <c r="D505" s="369"/>
      <c r="E505" s="369"/>
      <c r="F505" s="369"/>
      <c r="G505" s="369"/>
      <c r="H505" s="369"/>
      <c r="I505" s="369"/>
      <c r="J505" s="369"/>
      <c r="K505" s="369"/>
      <c r="L505" s="369"/>
      <c r="M505" s="369"/>
      <c r="N505" s="369"/>
      <c r="O505" s="369"/>
      <c r="P505" s="369"/>
      <c r="Q505" s="369"/>
      <c r="R505" s="369"/>
      <c r="S505" s="369"/>
      <c r="T505" s="369"/>
      <c r="U505" s="369"/>
      <c r="V505" s="369"/>
      <c r="W505" s="369"/>
      <c r="X505" s="369"/>
      <c r="Y505" s="369"/>
      <c r="Z505" s="369"/>
      <c r="AA505" s="369"/>
      <c r="AB505" s="369"/>
      <c r="AC505" s="369"/>
      <c r="AD505" s="369"/>
      <c r="AE505" s="369"/>
      <c r="AF505" s="369"/>
      <c r="AG505" s="369"/>
      <c r="AH505" s="369"/>
      <c r="AI505" s="369"/>
      <c r="AJ505" s="369"/>
      <c r="AK505" s="369"/>
      <c r="AL505" s="369"/>
      <c r="AM505" s="369"/>
      <c r="AN505" s="369"/>
      <c r="AO505" s="369"/>
      <c r="AP505" s="369"/>
      <c r="AQ505" s="369"/>
      <c r="AR505" s="369"/>
      <c r="AS505" s="369"/>
      <c r="AT505" s="369"/>
      <c r="AU505" s="369"/>
      <c r="AV505" s="369"/>
      <c r="AW505" s="369"/>
      <c r="AX505" s="369"/>
      <c r="AY505" s="369"/>
      <c r="AZ505" s="369"/>
      <c r="BA505" s="369"/>
      <c r="BB505" s="369"/>
      <c r="BC505" s="369"/>
      <c r="BD505" s="369"/>
      <c r="BE505" s="369"/>
      <c r="BF505" s="369"/>
      <c r="BG505" s="369"/>
      <c r="BH505" s="369"/>
      <c r="BI505" s="369"/>
      <c r="BJ505" s="369"/>
    </row>
    <row r="506" spans="3:62" x14ac:dyDescent="0.25">
      <c r="C506" s="369"/>
      <c r="D506" s="369"/>
      <c r="E506" s="369"/>
      <c r="F506" s="369"/>
      <c r="G506" s="369"/>
      <c r="H506" s="369"/>
      <c r="I506" s="369"/>
      <c r="J506" s="369"/>
      <c r="K506" s="369"/>
      <c r="L506" s="369"/>
      <c r="M506" s="369"/>
      <c r="N506" s="369"/>
      <c r="O506" s="369"/>
      <c r="P506" s="369"/>
      <c r="Q506" s="369"/>
      <c r="R506" s="369"/>
      <c r="S506" s="369"/>
      <c r="T506" s="369"/>
      <c r="U506" s="369"/>
      <c r="V506" s="369"/>
      <c r="W506" s="369"/>
      <c r="X506" s="369"/>
      <c r="Y506" s="369"/>
      <c r="Z506" s="369"/>
      <c r="AA506" s="369"/>
      <c r="AB506" s="369"/>
      <c r="AC506" s="369"/>
      <c r="AD506" s="369"/>
      <c r="AE506" s="369"/>
      <c r="AF506" s="369"/>
      <c r="AG506" s="369"/>
      <c r="AH506" s="369"/>
      <c r="AI506" s="369"/>
      <c r="AJ506" s="369"/>
      <c r="AK506" s="369"/>
      <c r="AL506" s="369"/>
      <c r="AM506" s="369"/>
      <c r="AN506" s="369"/>
      <c r="AO506" s="369"/>
      <c r="AP506" s="369"/>
      <c r="AQ506" s="369"/>
      <c r="AR506" s="369"/>
      <c r="AS506" s="369"/>
      <c r="AT506" s="369"/>
      <c r="AU506" s="369"/>
      <c r="AV506" s="369"/>
      <c r="AW506" s="369"/>
      <c r="AX506" s="369"/>
      <c r="AY506" s="369"/>
      <c r="AZ506" s="369"/>
      <c r="BA506" s="369"/>
      <c r="BB506" s="369"/>
      <c r="BC506" s="369"/>
      <c r="BD506" s="369"/>
      <c r="BE506" s="369"/>
      <c r="BF506" s="369"/>
      <c r="BG506" s="369"/>
      <c r="BH506" s="369"/>
      <c r="BI506" s="369"/>
      <c r="BJ506" s="369"/>
    </row>
    <row r="507" spans="3:62" x14ac:dyDescent="0.25">
      <c r="C507" s="369"/>
      <c r="D507" s="369"/>
      <c r="E507" s="369"/>
      <c r="F507" s="369"/>
      <c r="G507" s="369"/>
      <c r="H507" s="369"/>
      <c r="I507" s="369"/>
      <c r="J507" s="369"/>
      <c r="K507" s="369"/>
      <c r="L507" s="369"/>
      <c r="M507" s="369"/>
      <c r="N507" s="369"/>
      <c r="O507" s="369"/>
      <c r="P507" s="369"/>
      <c r="Q507" s="369"/>
      <c r="R507" s="369"/>
      <c r="S507" s="369"/>
      <c r="T507" s="369"/>
      <c r="U507" s="369"/>
      <c r="V507" s="369"/>
      <c r="W507" s="369"/>
      <c r="X507" s="369"/>
      <c r="Y507" s="369"/>
      <c r="Z507" s="369"/>
      <c r="AA507" s="369"/>
      <c r="AB507" s="369"/>
      <c r="AC507" s="369"/>
      <c r="AD507" s="369"/>
      <c r="AE507" s="369"/>
      <c r="AF507" s="369"/>
      <c r="AG507" s="369"/>
      <c r="AH507" s="369"/>
      <c r="AI507" s="369"/>
      <c r="AJ507" s="369"/>
      <c r="AK507" s="369"/>
      <c r="AL507" s="369"/>
      <c r="AM507" s="369"/>
      <c r="AN507" s="369"/>
      <c r="AO507" s="369"/>
      <c r="AP507" s="369"/>
      <c r="AQ507" s="369"/>
      <c r="AR507" s="369"/>
      <c r="AS507" s="369"/>
      <c r="AT507" s="369"/>
      <c r="AU507" s="369"/>
      <c r="AV507" s="369"/>
      <c r="AW507" s="369"/>
      <c r="AX507" s="369"/>
      <c r="AY507" s="369"/>
      <c r="AZ507" s="369"/>
      <c r="BA507" s="369"/>
      <c r="BB507" s="369"/>
      <c r="BC507" s="369"/>
      <c r="BD507" s="369"/>
      <c r="BE507" s="369"/>
      <c r="BF507" s="369"/>
      <c r="BG507" s="369"/>
      <c r="BH507" s="369"/>
      <c r="BI507" s="369"/>
      <c r="BJ507" s="369"/>
    </row>
    <row r="508" spans="3:62" x14ac:dyDescent="0.25">
      <c r="C508" s="369"/>
      <c r="D508" s="369"/>
      <c r="E508" s="369"/>
      <c r="F508" s="369"/>
      <c r="G508" s="369"/>
      <c r="H508" s="369"/>
      <c r="I508" s="369"/>
      <c r="J508" s="369"/>
      <c r="K508" s="369"/>
      <c r="L508" s="369"/>
      <c r="M508" s="369"/>
      <c r="N508" s="369"/>
      <c r="O508" s="369"/>
      <c r="P508" s="369"/>
      <c r="Q508" s="369"/>
      <c r="R508" s="369"/>
      <c r="S508" s="369"/>
      <c r="T508" s="369"/>
      <c r="U508" s="369"/>
      <c r="V508" s="369"/>
      <c r="W508" s="369"/>
      <c r="X508" s="369"/>
      <c r="Y508" s="369"/>
      <c r="Z508" s="369"/>
      <c r="AA508" s="369"/>
      <c r="AB508" s="369"/>
      <c r="AC508" s="369"/>
      <c r="AD508" s="369"/>
      <c r="AE508" s="369"/>
      <c r="AF508" s="369"/>
      <c r="AG508" s="369"/>
      <c r="AH508" s="369"/>
      <c r="AI508" s="369"/>
      <c r="AJ508" s="369"/>
      <c r="AK508" s="369"/>
      <c r="AL508" s="369"/>
      <c r="AM508" s="369"/>
      <c r="AN508" s="369"/>
      <c r="AO508" s="369"/>
      <c r="AP508" s="369"/>
      <c r="AQ508" s="369"/>
      <c r="AR508" s="369"/>
      <c r="AS508" s="369"/>
      <c r="AT508" s="369"/>
      <c r="AU508" s="369"/>
      <c r="AV508" s="369"/>
      <c r="AW508" s="369"/>
      <c r="AX508" s="369"/>
      <c r="AY508" s="369"/>
      <c r="AZ508" s="369"/>
      <c r="BA508" s="369"/>
      <c r="BB508" s="369"/>
      <c r="BC508" s="369"/>
      <c r="BD508" s="369"/>
      <c r="BE508" s="369"/>
      <c r="BF508" s="369"/>
      <c r="BG508" s="369"/>
      <c r="BH508" s="369"/>
      <c r="BI508" s="369"/>
      <c r="BJ508" s="369"/>
    </row>
    <row r="509" spans="3:62" x14ac:dyDescent="0.25">
      <c r="C509" s="369"/>
      <c r="D509" s="369"/>
      <c r="E509" s="369"/>
      <c r="F509" s="369"/>
      <c r="G509" s="369"/>
      <c r="H509" s="369"/>
      <c r="I509" s="369"/>
      <c r="J509" s="369"/>
      <c r="K509" s="369"/>
      <c r="L509" s="369"/>
      <c r="M509" s="369"/>
      <c r="N509" s="369"/>
      <c r="O509" s="369"/>
      <c r="P509" s="369"/>
      <c r="Q509" s="369"/>
      <c r="R509" s="369"/>
      <c r="S509" s="369"/>
      <c r="T509" s="369"/>
      <c r="U509" s="369"/>
      <c r="V509" s="369"/>
      <c r="W509" s="369"/>
      <c r="X509" s="369"/>
      <c r="Y509" s="369"/>
      <c r="Z509" s="369"/>
      <c r="AA509" s="369"/>
      <c r="AB509" s="369"/>
      <c r="AC509" s="369"/>
      <c r="AD509" s="369"/>
      <c r="AE509" s="369"/>
      <c r="AF509" s="369"/>
      <c r="AG509" s="369"/>
      <c r="AH509" s="369"/>
      <c r="AI509" s="369"/>
      <c r="AJ509" s="369"/>
      <c r="AK509" s="369"/>
      <c r="AL509" s="369"/>
      <c r="AM509" s="369"/>
      <c r="AN509" s="369"/>
      <c r="AO509" s="369"/>
      <c r="AP509" s="369"/>
      <c r="AQ509" s="369"/>
      <c r="AR509" s="369"/>
      <c r="AS509" s="369"/>
      <c r="AT509" s="369"/>
      <c r="AU509" s="369"/>
      <c r="AV509" s="369"/>
      <c r="AW509" s="369"/>
      <c r="AX509" s="369"/>
      <c r="AY509" s="369"/>
      <c r="AZ509" s="369"/>
      <c r="BA509" s="369"/>
      <c r="BB509" s="369"/>
      <c r="BC509" s="369"/>
      <c r="BD509" s="369"/>
      <c r="BE509" s="369"/>
      <c r="BF509" s="369"/>
      <c r="BG509" s="369"/>
      <c r="BH509" s="369"/>
      <c r="BI509" s="369"/>
      <c r="BJ509" s="369"/>
    </row>
    <row r="510" spans="3:62" x14ac:dyDescent="0.25">
      <c r="C510" s="369"/>
      <c r="D510" s="369"/>
      <c r="E510" s="369"/>
      <c r="F510" s="369"/>
      <c r="G510" s="369"/>
      <c r="H510" s="369"/>
      <c r="I510" s="369"/>
      <c r="J510" s="369"/>
      <c r="K510" s="369"/>
      <c r="L510" s="369"/>
      <c r="M510" s="369"/>
      <c r="N510" s="369"/>
      <c r="O510" s="369"/>
      <c r="P510" s="369"/>
      <c r="Q510" s="369"/>
      <c r="R510" s="369"/>
      <c r="S510" s="369"/>
      <c r="T510" s="369"/>
      <c r="U510" s="369"/>
      <c r="V510" s="369"/>
      <c r="W510" s="369"/>
      <c r="X510" s="369"/>
      <c r="Y510" s="369"/>
      <c r="Z510" s="369"/>
      <c r="AA510" s="369"/>
      <c r="AB510" s="369"/>
      <c r="AC510" s="369"/>
      <c r="AD510" s="369"/>
      <c r="AE510" s="369"/>
      <c r="AF510" s="369"/>
      <c r="AG510" s="369"/>
      <c r="AH510" s="369"/>
      <c r="AI510" s="369"/>
      <c r="AJ510" s="369"/>
      <c r="AK510" s="369"/>
      <c r="AL510" s="369"/>
      <c r="AM510" s="369"/>
      <c r="AN510" s="369"/>
      <c r="AO510" s="369"/>
      <c r="AP510" s="369"/>
      <c r="AQ510" s="369"/>
      <c r="AR510" s="369"/>
      <c r="AS510" s="369"/>
      <c r="AT510" s="369"/>
      <c r="AU510" s="369"/>
      <c r="AV510" s="369"/>
      <c r="AW510" s="369"/>
      <c r="AX510" s="369"/>
      <c r="AY510" s="369"/>
      <c r="AZ510" s="369"/>
      <c r="BA510" s="369"/>
      <c r="BB510" s="369"/>
      <c r="BC510" s="369"/>
      <c r="BD510" s="369"/>
      <c r="BE510" s="369"/>
      <c r="BF510" s="369"/>
      <c r="BG510" s="369"/>
      <c r="BH510" s="369"/>
      <c r="BI510" s="369"/>
      <c r="BJ510" s="369"/>
    </row>
    <row r="511" spans="3:62" x14ac:dyDescent="0.25">
      <c r="C511" s="369"/>
      <c r="D511" s="369"/>
      <c r="E511" s="369"/>
      <c r="F511" s="369"/>
      <c r="G511" s="369"/>
      <c r="H511" s="369"/>
      <c r="I511" s="369"/>
      <c r="J511" s="369"/>
      <c r="K511" s="369"/>
      <c r="L511" s="369"/>
      <c r="M511" s="369"/>
      <c r="N511" s="369"/>
      <c r="O511" s="369"/>
      <c r="P511" s="369"/>
      <c r="Q511" s="369"/>
      <c r="R511" s="369"/>
      <c r="S511" s="369"/>
      <c r="T511" s="369"/>
      <c r="U511" s="369"/>
      <c r="V511" s="369"/>
      <c r="W511" s="369"/>
      <c r="X511" s="369"/>
      <c r="Y511" s="369"/>
      <c r="Z511" s="369"/>
      <c r="AA511" s="369"/>
      <c r="AB511" s="369"/>
      <c r="AC511" s="369"/>
      <c r="AD511" s="369"/>
      <c r="AE511" s="369"/>
      <c r="AF511" s="369"/>
      <c r="AG511" s="369"/>
      <c r="AH511" s="369"/>
      <c r="AI511" s="369"/>
      <c r="AJ511" s="369"/>
      <c r="AK511" s="369"/>
      <c r="AL511" s="369"/>
      <c r="AM511" s="369"/>
      <c r="AN511" s="369"/>
      <c r="AO511" s="369"/>
      <c r="AP511" s="369"/>
      <c r="AQ511" s="369"/>
      <c r="AR511" s="369"/>
      <c r="AS511" s="369"/>
      <c r="AT511" s="369"/>
      <c r="AU511" s="369"/>
      <c r="AV511" s="369"/>
      <c r="AW511" s="369"/>
      <c r="AX511" s="369"/>
      <c r="AY511" s="369"/>
      <c r="AZ511" s="369"/>
      <c r="BA511" s="369"/>
      <c r="BB511" s="369"/>
      <c r="BC511" s="369"/>
      <c r="BD511" s="369"/>
      <c r="BE511" s="369"/>
      <c r="BF511" s="369"/>
      <c r="BG511" s="369"/>
      <c r="BH511" s="369"/>
      <c r="BI511" s="369"/>
      <c r="BJ511" s="369"/>
    </row>
    <row r="512" spans="3:62" x14ac:dyDescent="0.25">
      <c r="C512" s="369"/>
      <c r="D512" s="369"/>
      <c r="E512" s="369"/>
      <c r="F512" s="369"/>
      <c r="G512" s="369"/>
      <c r="H512" s="369"/>
      <c r="I512" s="369"/>
      <c r="J512" s="369"/>
      <c r="K512" s="369"/>
      <c r="L512" s="369"/>
      <c r="M512" s="369"/>
      <c r="N512" s="369"/>
      <c r="O512" s="369"/>
      <c r="P512" s="369"/>
      <c r="Q512" s="369"/>
      <c r="R512" s="369"/>
      <c r="S512" s="369"/>
      <c r="T512" s="369"/>
      <c r="U512" s="369"/>
      <c r="V512" s="369"/>
      <c r="W512" s="369"/>
      <c r="X512" s="369"/>
      <c r="Y512" s="369"/>
      <c r="Z512" s="369"/>
      <c r="AA512" s="369"/>
      <c r="AB512" s="369"/>
      <c r="AC512" s="369"/>
      <c r="AD512" s="369"/>
      <c r="AE512" s="369"/>
      <c r="AF512" s="369"/>
      <c r="AG512" s="369"/>
      <c r="AH512" s="369"/>
      <c r="AI512" s="369"/>
      <c r="AJ512" s="369"/>
      <c r="AK512" s="369"/>
      <c r="AL512" s="369"/>
      <c r="AM512" s="369"/>
      <c r="AN512" s="369"/>
      <c r="AO512" s="369"/>
      <c r="AP512" s="369"/>
      <c r="AQ512" s="369"/>
      <c r="AR512" s="369"/>
      <c r="AS512" s="369"/>
      <c r="AT512" s="369"/>
      <c r="AU512" s="369"/>
      <c r="AV512" s="369"/>
      <c r="AW512" s="369"/>
      <c r="AX512" s="369"/>
      <c r="AY512" s="369"/>
      <c r="AZ512" s="369"/>
      <c r="BA512" s="369"/>
      <c r="BB512" s="369"/>
      <c r="BC512" s="369"/>
      <c r="BD512" s="369"/>
      <c r="BE512" s="369"/>
      <c r="BF512" s="369"/>
      <c r="BG512" s="369"/>
      <c r="BH512" s="369"/>
      <c r="BI512" s="369"/>
      <c r="BJ512" s="369"/>
    </row>
    <row r="513" spans="3:62" x14ac:dyDescent="0.25">
      <c r="C513" s="369"/>
      <c r="D513" s="369"/>
      <c r="E513" s="369"/>
      <c r="F513" s="369"/>
      <c r="G513" s="369"/>
      <c r="H513" s="369"/>
      <c r="I513" s="369"/>
      <c r="J513" s="369"/>
      <c r="K513" s="369"/>
      <c r="L513" s="369"/>
      <c r="M513" s="369"/>
      <c r="N513" s="369"/>
      <c r="O513" s="369"/>
      <c r="P513" s="369"/>
      <c r="Q513" s="369"/>
      <c r="R513" s="369"/>
      <c r="S513" s="369"/>
      <c r="T513" s="369"/>
      <c r="U513" s="369"/>
      <c r="V513" s="369"/>
      <c r="W513" s="369"/>
      <c r="X513" s="369"/>
      <c r="Y513" s="369"/>
      <c r="Z513" s="369"/>
      <c r="AA513" s="369"/>
      <c r="AB513" s="369"/>
      <c r="AC513" s="369"/>
      <c r="AD513" s="369"/>
      <c r="AE513" s="369"/>
      <c r="AF513" s="369"/>
      <c r="AG513" s="369"/>
      <c r="AH513" s="369"/>
      <c r="AI513" s="369"/>
      <c r="AJ513" s="369"/>
      <c r="AK513" s="369"/>
      <c r="AL513" s="369"/>
      <c r="AM513" s="369"/>
      <c r="AN513" s="369"/>
      <c r="AO513" s="369"/>
      <c r="AP513" s="369"/>
      <c r="AQ513" s="369"/>
      <c r="AR513" s="369"/>
      <c r="AS513" s="369"/>
      <c r="AT513" s="369"/>
      <c r="AU513" s="369"/>
      <c r="AV513" s="369"/>
      <c r="AW513" s="369"/>
      <c r="AX513" s="369"/>
      <c r="AY513" s="369"/>
      <c r="AZ513" s="369"/>
      <c r="BA513" s="369"/>
      <c r="BB513" s="369"/>
      <c r="BC513" s="369"/>
      <c r="BD513" s="369"/>
      <c r="BE513" s="369"/>
      <c r="BF513" s="369"/>
      <c r="BG513" s="369"/>
      <c r="BH513" s="369"/>
      <c r="BI513" s="369"/>
      <c r="BJ513" s="369"/>
    </row>
    <row r="514" spans="3:62" x14ac:dyDescent="0.25">
      <c r="C514" s="369"/>
      <c r="D514" s="369"/>
      <c r="E514" s="369"/>
      <c r="F514" s="369"/>
      <c r="G514" s="369"/>
      <c r="H514" s="369"/>
      <c r="I514" s="369"/>
      <c r="J514" s="369"/>
      <c r="K514" s="369"/>
      <c r="L514" s="369"/>
      <c r="M514" s="369"/>
      <c r="N514" s="369"/>
      <c r="O514" s="369"/>
      <c r="P514" s="369"/>
      <c r="Q514" s="369"/>
      <c r="R514" s="369"/>
      <c r="S514" s="369"/>
      <c r="T514" s="369"/>
      <c r="U514" s="369"/>
      <c r="V514" s="369"/>
      <c r="W514" s="369"/>
      <c r="X514" s="369"/>
      <c r="Y514" s="369"/>
      <c r="Z514" s="369"/>
      <c r="AA514" s="369"/>
      <c r="AB514" s="369"/>
      <c r="AC514" s="369"/>
      <c r="AD514" s="369"/>
      <c r="AE514" s="369"/>
      <c r="AF514" s="369"/>
      <c r="AG514" s="369"/>
      <c r="AH514" s="369"/>
      <c r="AI514" s="369"/>
      <c r="AJ514" s="369"/>
      <c r="AK514" s="369"/>
      <c r="AL514" s="369"/>
      <c r="AM514" s="369"/>
      <c r="AN514" s="369"/>
      <c r="AO514" s="369"/>
      <c r="AP514" s="369"/>
      <c r="AQ514" s="369"/>
      <c r="AR514" s="369"/>
      <c r="AS514" s="369"/>
      <c r="AT514" s="369"/>
      <c r="AU514" s="369"/>
      <c r="AV514" s="369"/>
      <c r="AW514" s="369"/>
      <c r="AX514" s="369"/>
      <c r="AY514" s="369"/>
      <c r="AZ514" s="369"/>
      <c r="BA514" s="369"/>
      <c r="BB514" s="369"/>
      <c r="BC514" s="369"/>
      <c r="BD514" s="369"/>
      <c r="BE514" s="369"/>
      <c r="BF514" s="369"/>
      <c r="BG514" s="369"/>
      <c r="BH514" s="369"/>
      <c r="BI514" s="369"/>
      <c r="BJ514" s="369"/>
    </row>
    <row r="515" spans="3:62" x14ac:dyDescent="0.25">
      <c r="C515" s="369"/>
      <c r="D515" s="369"/>
      <c r="E515" s="369"/>
      <c r="F515" s="369"/>
      <c r="G515" s="369"/>
      <c r="H515" s="369"/>
      <c r="I515" s="369"/>
      <c r="J515" s="369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  <c r="U515" s="369"/>
      <c r="V515" s="369"/>
      <c r="W515" s="369"/>
      <c r="X515" s="369"/>
      <c r="Y515" s="369"/>
      <c r="Z515" s="369"/>
      <c r="AA515" s="369"/>
      <c r="AB515" s="369"/>
      <c r="AC515" s="369"/>
      <c r="AD515" s="369"/>
      <c r="AE515" s="369"/>
      <c r="AF515" s="369"/>
      <c r="AG515" s="369"/>
      <c r="AH515" s="369"/>
      <c r="AI515" s="369"/>
      <c r="AJ515" s="369"/>
      <c r="AK515" s="369"/>
      <c r="AL515" s="369"/>
      <c r="AM515" s="369"/>
      <c r="AN515" s="369"/>
      <c r="AO515" s="369"/>
      <c r="AP515" s="369"/>
      <c r="AQ515" s="369"/>
      <c r="AR515" s="369"/>
      <c r="AS515" s="369"/>
      <c r="AT515" s="369"/>
      <c r="AU515" s="369"/>
      <c r="AV515" s="369"/>
      <c r="AW515" s="369"/>
      <c r="AX515" s="369"/>
      <c r="AY515" s="369"/>
      <c r="AZ515" s="369"/>
      <c r="BA515" s="369"/>
      <c r="BB515" s="369"/>
      <c r="BC515" s="369"/>
      <c r="BD515" s="369"/>
      <c r="BE515" s="369"/>
      <c r="BF515" s="369"/>
      <c r="BG515" s="369"/>
      <c r="BH515" s="369"/>
      <c r="BI515" s="369"/>
      <c r="BJ515" s="369"/>
    </row>
    <row r="516" spans="3:62" x14ac:dyDescent="0.25">
      <c r="C516" s="369"/>
      <c r="D516" s="369"/>
      <c r="E516" s="369"/>
      <c r="F516" s="369"/>
      <c r="G516" s="369"/>
      <c r="H516" s="369"/>
      <c r="I516" s="369"/>
      <c r="J516" s="369"/>
      <c r="K516" s="369"/>
      <c r="L516" s="369"/>
      <c r="M516" s="369"/>
      <c r="N516" s="369"/>
      <c r="O516" s="369"/>
      <c r="P516" s="369"/>
      <c r="Q516" s="369"/>
      <c r="R516" s="369"/>
      <c r="S516" s="369"/>
      <c r="T516" s="369"/>
      <c r="U516" s="369"/>
      <c r="V516" s="369"/>
      <c r="W516" s="369"/>
      <c r="X516" s="369"/>
      <c r="Y516" s="369"/>
      <c r="Z516" s="369"/>
      <c r="AA516" s="369"/>
      <c r="AB516" s="369"/>
      <c r="AC516" s="369"/>
      <c r="AD516" s="369"/>
      <c r="AE516" s="369"/>
      <c r="AF516" s="369"/>
      <c r="AG516" s="369"/>
      <c r="AH516" s="369"/>
      <c r="AI516" s="369"/>
      <c r="AJ516" s="369"/>
      <c r="AK516" s="369"/>
      <c r="AL516" s="369"/>
      <c r="AM516" s="369"/>
      <c r="AN516" s="369"/>
      <c r="AO516" s="369"/>
      <c r="AP516" s="369"/>
      <c r="AQ516" s="369"/>
      <c r="AR516" s="369"/>
      <c r="AS516" s="369"/>
      <c r="AT516" s="369"/>
      <c r="AU516" s="369"/>
      <c r="AV516" s="369"/>
      <c r="AW516" s="369"/>
      <c r="AX516" s="369"/>
      <c r="AY516" s="369"/>
      <c r="AZ516" s="369"/>
      <c r="BA516" s="369"/>
      <c r="BB516" s="369"/>
      <c r="BC516" s="369"/>
      <c r="BD516" s="369"/>
      <c r="BE516" s="369"/>
      <c r="BF516" s="369"/>
      <c r="BG516" s="369"/>
      <c r="BH516" s="369"/>
      <c r="BI516" s="369"/>
      <c r="BJ516" s="369"/>
    </row>
    <row r="517" spans="3:62" x14ac:dyDescent="0.25">
      <c r="C517" s="369"/>
      <c r="D517" s="369"/>
      <c r="E517" s="369"/>
      <c r="F517" s="369"/>
      <c r="G517" s="369"/>
      <c r="H517" s="369"/>
      <c r="I517" s="369"/>
      <c r="J517" s="369"/>
      <c r="K517" s="369"/>
      <c r="L517" s="369"/>
      <c r="M517" s="369"/>
      <c r="N517" s="369"/>
      <c r="O517" s="369"/>
      <c r="P517" s="369"/>
      <c r="Q517" s="369"/>
      <c r="R517" s="369"/>
      <c r="S517" s="369"/>
      <c r="T517" s="369"/>
      <c r="U517" s="369"/>
      <c r="V517" s="369"/>
      <c r="W517" s="369"/>
      <c r="X517" s="369"/>
      <c r="Y517" s="369"/>
      <c r="Z517" s="369"/>
      <c r="AA517" s="369"/>
      <c r="AB517" s="369"/>
      <c r="AC517" s="369"/>
      <c r="AD517" s="369"/>
      <c r="AE517" s="369"/>
      <c r="AF517" s="369"/>
      <c r="AG517" s="369"/>
      <c r="AH517" s="369"/>
      <c r="AI517" s="369"/>
      <c r="AJ517" s="369"/>
      <c r="AK517" s="369"/>
      <c r="AL517" s="369"/>
      <c r="AM517" s="369"/>
      <c r="AN517" s="369"/>
      <c r="AO517" s="369"/>
      <c r="AP517" s="369"/>
      <c r="AQ517" s="369"/>
      <c r="AR517" s="369"/>
      <c r="AS517" s="369"/>
      <c r="AT517" s="369"/>
      <c r="AU517" s="369"/>
      <c r="AV517" s="369"/>
      <c r="AW517" s="369"/>
      <c r="AX517" s="369"/>
      <c r="AY517" s="369"/>
      <c r="AZ517" s="369"/>
      <c r="BA517" s="369"/>
      <c r="BB517" s="369"/>
      <c r="BC517" s="369"/>
      <c r="BD517" s="369"/>
      <c r="BE517" s="369"/>
      <c r="BF517" s="369"/>
      <c r="BG517" s="369"/>
      <c r="BH517" s="369"/>
      <c r="BI517" s="369"/>
      <c r="BJ517" s="369"/>
    </row>
    <row r="518" spans="3:62" x14ac:dyDescent="0.25">
      <c r="C518" s="369"/>
      <c r="D518" s="369"/>
      <c r="E518" s="369"/>
      <c r="F518" s="369"/>
      <c r="G518" s="369"/>
      <c r="H518" s="369"/>
      <c r="I518" s="369"/>
      <c r="J518" s="369"/>
      <c r="K518" s="369"/>
      <c r="L518" s="369"/>
      <c r="M518" s="369"/>
      <c r="N518" s="369"/>
      <c r="O518" s="369"/>
      <c r="P518" s="369"/>
      <c r="Q518" s="369"/>
      <c r="R518" s="369"/>
      <c r="S518" s="369"/>
      <c r="T518" s="369"/>
      <c r="U518" s="369"/>
      <c r="V518" s="369"/>
      <c r="W518" s="369"/>
      <c r="X518" s="369"/>
      <c r="Y518" s="369"/>
      <c r="Z518" s="369"/>
      <c r="AA518" s="369"/>
      <c r="AB518" s="369"/>
      <c r="AC518" s="369"/>
      <c r="AD518" s="369"/>
      <c r="AE518" s="369"/>
      <c r="AF518" s="369"/>
      <c r="AG518" s="369"/>
      <c r="AH518" s="369"/>
      <c r="AI518" s="369"/>
      <c r="AJ518" s="369"/>
      <c r="AK518" s="369"/>
      <c r="AL518" s="369"/>
      <c r="AM518" s="369"/>
      <c r="AN518" s="369"/>
      <c r="AO518" s="369"/>
      <c r="AP518" s="369"/>
      <c r="AQ518" s="369"/>
      <c r="AR518" s="369"/>
      <c r="AS518" s="369"/>
      <c r="AT518" s="369"/>
      <c r="AU518" s="369"/>
      <c r="AV518" s="369"/>
      <c r="AW518" s="369"/>
      <c r="AX518" s="369"/>
      <c r="AY518" s="369"/>
      <c r="AZ518" s="369"/>
      <c r="BA518" s="369"/>
      <c r="BB518" s="369"/>
      <c r="BC518" s="369"/>
      <c r="BD518" s="369"/>
      <c r="BE518" s="369"/>
      <c r="BF518" s="369"/>
      <c r="BG518" s="369"/>
      <c r="BH518" s="369"/>
      <c r="BI518" s="369"/>
      <c r="BJ518" s="369"/>
    </row>
    <row r="519" spans="3:62" x14ac:dyDescent="0.25">
      <c r="C519" s="369"/>
      <c r="D519" s="369"/>
      <c r="E519" s="369"/>
      <c r="F519" s="369"/>
      <c r="G519" s="369"/>
      <c r="H519" s="369"/>
      <c r="I519" s="369"/>
      <c r="J519" s="369"/>
      <c r="K519" s="369"/>
      <c r="L519" s="369"/>
      <c r="M519" s="369"/>
      <c r="N519" s="369"/>
      <c r="O519" s="369"/>
      <c r="P519" s="369"/>
      <c r="Q519" s="369"/>
      <c r="R519" s="369"/>
      <c r="S519" s="369"/>
      <c r="T519" s="369"/>
      <c r="U519" s="369"/>
      <c r="V519" s="369"/>
      <c r="W519" s="369"/>
      <c r="X519" s="369"/>
      <c r="Y519" s="369"/>
      <c r="Z519" s="369"/>
      <c r="AA519" s="369"/>
      <c r="AB519" s="369"/>
      <c r="AC519" s="369"/>
      <c r="AD519" s="369"/>
      <c r="AE519" s="369"/>
      <c r="AF519" s="369"/>
      <c r="AG519" s="369"/>
      <c r="AH519" s="369"/>
      <c r="AI519" s="369"/>
      <c r="AJ519" s="369"/>
      <c r="AK519" s="369"/>
      <c r="AL519" s="369"/>
      <c r="AM519" s="369"/>
      <c r="AN519" s="369"/>
      <c r="AO519" s="369"/>
      <c r="AP519" s="369"/>
      <c r="AQ519" s="369"/>
      <c r="AR519" s="369"/>
      <c r="AS519" s="369"/>
      <c r="AT519" s="369"/>
      <c r="AU519" s="369"/>
      <c r="AV519" s="369"/>
      <c r="AW519" s="369"/>
      <c r="AX519" s="369"/>
      <c r="AY519" s="369"/>
      <c r="AZ519" s="369"/>
      <c r="BA519" s="369"/>
      <c r="BB519" s="369"/>
      <c r="BC519" s="369"/>
      <c r="BD519" s="369"/>
      <c r="BE519" s="369"/>
      <c r="BF519" s="369"/>
      <c r="BG519" s="369"/>
      <c r="BH519" s="369"/>
      <c r="BI519" s="369"/>
      <c r="BJ519" s="369"/>
    </row>
    <row r="520" spans="3:62" x14ac:dyDescent="0.25">
      <c r="C520" s="369"/>
      <c r="D520" s="369"/>
      <c r="E520" s="369"/>
      <c r="F520" s="369"/>
      <c r="G520" s="369"/>
      <c r="H520" s="369"/>
      <c r="I520" s="369"/>
      <c r="J520" s="369"/>
      <c r="K520" s="369"/>
      <c r="L520" s="369"/>
      <c r="M520" s="369"/>
      <c r="N520" s="369"/>
      <c r="O520" s="369"/>
      <c r="P520" s="369"/>
      <c r="Q520" s="369"/>
      <c r="R520" s="369"/>
      <c r="S520" s="369"/>
      <c r="T520" s="369"/>
      <c r="U520" s="369"/>
      <c r="V520" s="369"/>
      <c r="W520" s="369"/>
      <c r="X520" s="369"/>
      <c r="Y520" s="369"/>
      <c r="Z520" s="369"/>
      <c r="AA520" s="369"/>
      <c r="AB520" s="369"/>
      <c r="AC520" s="369"/>
      <c r="AD520" s="369"/>
      <c r="AE520" s="369"/>
      <c r="AF520" s="369"/>
      <c r="AG520" s="369"/>
      <c r="AH520" s="369"/>
      <c r="AI520" s="369"/>
      <c r="AJ520" s="369"/>
      <c r="AK520" s="369"/>
      <c r="AL520" s="369"/>
      <c r="AM520" s="369"/>
      <c r="AN520" s="369"/>
      <c r="AO520" s="369"/>
      <c r="AP520" s="369"/>
      <c r="AQ520" s="369"/>
      <c r="AR520" s="369"/>
      <c r="AS520" s="369"/>
      <c r="AT520" s="369"/>
      <c r="AU520" s="369"/>
      <c r="AV520" s="369"/>
      <c r="AW520" s="369"/>
      <c r="AX520" s="369"/>
      <c r="AY520" s="369"/>
      <c r="AZ520" s="369"/>
      <c r="BA520" s="369"/>
      <c r="BB520" s="369"/>
      <c r="BC520" s="369"/>
      <c r="BD520" s="369"/>
      <c r="BE520" s="369"/>
      <c r="BF520" s="369"/>
      <c r="BG520" s="369"/>
      <c r="BH520" s="369"/>
      <c r="BI520" s="369"/>
      <c r="BJ520" s="369"/>
    </row>
    <row r="521" spans="3:62" x14ac:dyDescent="0.25">
      <c r="C521" s="369"/>
      <c r="D521" s="369"/>
      <c r="E521" s="369"/>
      <c r="F521" s="369"/>
      <c r="G521" s="369"/>
      <c r="H521" s="369"/>
      <c r="I521" s="369"/>
      <c r="J521" s="369"/>
      <c r="K521" s="369"/>
      <c r="L521" s="369"/>
      <c r="M521" s="369"/>
      <c r="N521" s="369"/>
      <c r="O521" s="369"/>
      <c r="P521" s="369"/>
      <c r="Q521" s="369"/>
      <c r="R521" s="369"/>
      <c r="S521" s="369"/>
      <c r="T521" s="369"/>
      <c r="U521" s="369"/>
      <c r="V521" s="369"/>
      <c r="W521" s="369"/>
      <c r="X521" s="369"/>
      <c r="Y521" s="369"/>
      <c r="Z521" s="369"/>
      <c r="AA521" s="369"/>
      <c r="AB521" s="369"/>
      <c r="AC521" s="369"/>
      <c r="AD521" s="369"/>
      <c r="AE521" s="369"/>
      <c r="AF521" s="369"/>
      <c r="AG521" s="369"/>
      <c r="AH521" s="369"/>
      <c r="AI521" s="369"/>
      <c r="AJ521" s="369"/>
      <c r="AK521" s="369"/>
      <c r="AL521" s="369"/>
      <c r="AM521" s="369"/>
      <c r="AN521" s="369"/>
      <c r="AO521" s="369"/>
      <c r="AP521" s="369"/>
      <c r="AQ521" s="369"/>
      <c r="AR521" s="369"/>
      <c r="AS521" s="369"/>
      <c r="AT521" s="369"/>
      <c r="AU521" s="369"/>
      <c r="AV521" s="369"/>
      <c r="AW521" s="369"/>
      <c r="AX521" s="369"/>
      <c r="AY521" s="369"/>
      <c r="AZ521" s="369"/>
      <c r="BA521" s="369"/>
      <c r="BB521" s="369"/>
      <c r="BC521" s="369"/>
      <c r="BD521" s="369"/>
      <c r="BE521" s="369"/>
      <c r="BF521" s="369"/>
      <c r="BG521" s="369"/>
      <c r="BH521" s="369"/>
      <c r="BI521" s="369"/>
      <c r="BJ521" s="369"/>
    </row>
    <row r="522" spans="3:62" x14ac:dyDescent="0.25">
      <c r="C522" s="369"/>
      <c r="D522" s="369"/>
      <c r="E522" s="369"/>
      <c r="F522" s="369"/>
      <c r="G522" s="369"/>
      <c r="H522" s="369"/>
      <c r="I522" s="369"/>
      <c r="J522" s="369"/>
      <c r="K522" s="369"/>
      <c r="L522" s="369"/>
      <c r="M522" s="369"/>
      <c r="N522" s="369"/>
      <c r="O522" s="369"/>
      <c r="P522" s="369"/>
      <c r="Q522" s="369"/>
      <c r="R522" s="369"/>
      <c r="S522" s="369"/>
      <c r="T522" s="369"/>
      <c r="U522" s="369"/>
      <c r="V522" s="369"/>
      <c r="W522" s="369"/>
      <c r="X522" s="369"/>
      <c r="Y522" s="369"/>
      <c r="Z522" s="369"/>
      <c r="AA522" s="369"/>
      <c r="AB522" s="369"/>
      <c r="AC522" s="369"/>
      <c r="AD522" s="369"/>
      <c r="AE522" s="369"/>
      <c r="AF522" s="369"/>
      <c r="AG522" s="369"/>
      <c r="AH522" s="369"/>
      <c r="AI522" s="369"/>
      <c r="AJ522" s="369"/>
      <c r="AK522" s="369"/>
      <c r="AL522" s="369"/>
      <c r="AM522" s="369"/>
      <c r="AN522" s="369"/>
      <c r="AO522" s="369"/>
      <c r="AP522" s="369"/>
      <c r="AQ522" s="369"/>
      <c r="AR522" s="369"/>
      <c r="AS522" s="369"/>
      <c r="AT522" s="369"/>
      <c r="AU522" s="369"/>
      <c r="AV522" s="369"/>
      <c r="AW522" s="369"/>
      <c r="AX522" s="369"/>
      <c r="AY522" s="369"/>
      <c r="AZ522" s="369"/>
      <c r="BA522" s="369"/>
      <c r="BB522" s="369"/>
      <c r="BC522" s="369"/>
      <c r="BD522" s="369"/>
      <c r="BE522" s="369"/>
      <c r="BF522" s="369"/>
      <c r="BG522" s="369"/>
      <c r="BH522" s="369"/>
      <c r="BI522" s="369"/>
      <c r="BJ522" s="369"/>
    </row>
    <row r="523" spans="3:62" x14ac:dyDescent="0.25">
      <c r="C523" s="369"/>
      <c r="D523" s="369"/>
      <c r="E523" s="369"/>
      <c r="F523" s="369"/>
      <c r="G523" s="369"/>
      <c r="H523" s="369"/>
      <c r="I523" s="369"/>
      <c r="J523" s="369"/>
      <c r="K523" s="369"/>
      <c r="L523" s="369"/>
      <c r="M523" s="369"/>
      <c r="N523" s="369"/>
      <c r="O523" s="369"/>
      <c r="P523" s="369"/>
      <c r="Q523" s="369"/>
      <c r="R523" s="369"/>
      <c r="S523" s="369"/>
      <c r="T523" s="369"/>
      <c r="U523" s="369"/>
      <c r="V523" s="369"/>
      <c r="W523" s="369"/>
      <c r="X523" s="369"/>
      <c r="Y523" s="369"/>
      <c r="Z523" s="369"/>
      <c r="AA523" s="369"/>
      <c r="AB523" s="369"/>
      <c r="AC523" s="369"/>
      <c r="AD523" s="369"/>
      <c r="AE523" s="369"/>
      <c r="AF523" s="369"/>
      <c r="AG523" s="369"/>
      <c r="AH523" s="369"/>
      <c r="AI523" s="369"/>
      <c r="AJ523" s="369"/>
      <c r="AK523" s="369"/>
      <c r="AL523" s="369"/>
      <c r="AM523" s="369"/>
      <c r="AN523" s="369"/>
      <c r="AO523" s="369"/>
      <c r="AP523" s="369"/>
      <c r="AQ523" s="369"/>
      <c r="AR523" s="369"/>
      <c r="AS523" s="369"/>
      <c r="AT523" s="369"/>
      <c r="AU523" s="369"/>
      <c r="AV523" s="369"/>
      <c r="AW523" s="369"/>
      <c r="AX523" s="369"/>
      <c r="AY523" s="369"/>
      <c r="AZ523" s="369"/>
      <c r="BA523" s="369"/>
      <c r="BB523" s="369"/>
      <c r="BC523" s="369"/>
      <c r="BD523" s="369"/>
      <c r="BE523" s="369"/>
      <c r="BF523" s="369"/>
      <c r="BG523" s="369"/>
      <c r="BH523" s="369"/>
      <c r="BI523" s="369"/>
      <c r="BJ523" s="369"/>
    </row>
    <row r="524" spans="3:62" x14ac:dyDescent="0.25">
      <c r="C524" s="369"/>
      <c r="D524" s="369"/>
      <c r="E524" s="369"/>
      <c r="F524" s="369"/>
      <c r="G524" s="369"/>
      <c r="H524" s="369"/>
      <c r="I524" s="369"/>
      <c r="J524" s="369"/>
      <c r="K524" s="369"/>
      <c r="L524" s="369"/>
      <c r="M524" s="369"/>
      <c r="N524" s="369"/>
      <c r="O524" s="369"/>
      <c r="P524" s="369"/>
      <c r="Q524" s="369"/>
      <c r="R524" s="369"/>
      <c r="S524" s="369"/>
      <c r="T524" s="369"/>
      <c r="U524" s="369"/>
      <c r="V524" s="369"/>
      <c r="W524" s="369"/>
      <c r="X524" s="369"/>
      <c r="Y524" s="369"/>
      <c r="Z524" s="369"/>
      <c r="AA524" s="369"/>
      <c r="AB524" s="369"/>
      <c r="AC524" s="369"/>
      <c r="AD524" s="369"/>
      <c r="AE524" s="369"/>
      <c r="AF524" s="369"/>
      <c r="AG524" s="369"/>
      <c r="AH524" s="369"/>
      <c r="AI524" s="369"/>
      <c r="AJ524" s="369"/>
      <c r="AK524" s="369"/>
      <c r="AL524" s="369"/>
      <c r="AM524" s="369"/>
      <c r="AN524" s="369"/>
      <c r="AO524" s="369"/>
      <c r="AP524" s="369"/>
      <c r="AQ524" s="369"/>
      <c r="AR524" s="369"/>
      <c r="AS524" s="369"/>
      <c r="AT524" s="369"/>
      <c r="AU524" s="369"/>
      <c r="AV524" s="369"/>
      <c r="AW524" s="369"/>
      <c r="AX524" s="369"/>
      <c r="AY524" s="369"/>
      <c r="AZ524" s="369"/>
      <c r="BA524" s="369"/>
      <c r="BB524" s="369"/>
      <c r="BC524" s="369"/>
      <c r="BD524" s="369"/>
      <c r="BE524" s="369"/>
      <c r="BF524" s="369"/>
      <c r="BG524" s="369"/>
      <c r="BH524" s="369"/>
      <c r="BI524" s="369"/>
      <c r="BJ524" s="369"/>
    </row>
    <row r="525" spans="3:62" x14ac:dyDescent="0.25">
      <c r="C525" s="369"/>
      <c r="D525" s="369"/>
      <c r="E525" s="369"/>
      <c r="F525" s="369"/>
      <c r="G525" s="369"/>
      <c r="H525" s="369"/>
      <c r="I525" s="369"/>
      <c r="J525" s="369"/>
      <c r="K525" s="369"/>
      <c r="L525" s="369"/>
      <c r="M525" s="369"/>
      <c r="N525" s="369"/>
      <c r="O525" s="369"/>
      <c r="P525" s="369"/>
      <c r="Q525" s="369"/>
      <c r="R525" s="369"/>
      <c r="S525" s="369"/>
      <c r="T525" s="369"/>
      <c r="U525" s="369"/>
      <c r="V525" s="369"/>
      <c r="W525" s="369"/>
      <c r="X525" s="369"/>
      <c r="Y525" s="369"/>
      <c r="Z525" s="369"/>
      <c r="AA525" s="369"/>
      <c r="AB525" s="369"/>
      <c r="AC525" s="369"/>
      <c r="AD525" s="369"/>
      <c r="AE525" s="369"/>
      <c r="AF525" s="369"/>
      <c r="AG525" s="369"/>
      <c r="AH525" s="369"/>
      <c r="AI525" s="369"/>
      <c r="AJ525" s="369"/>
      <c r="AK525" s="369"/>
      <c r="AL525" s="369"/>
      <c r="AM525" s="369"/>
      <c r="AN525" s="369"/>
      <c r="AO525" s="369"/>
      <c r="AP525" s="369"/>
      <c r="AQ525" s="369"/>
      <c r="AR525" s="369"/>
      <c r="AS525" s="369"/>
      <c r="AT525" s="369"/>
      <c r="AU525" s="369"/>
      <c r="AV525" s="369"/>
      <c r="AW525" s="369"/>
      <c r="AX525" s="369"/>
      <c r="AY525" s="369"/>
      <c r="AZ525" s="369"/>
      <c r="BA525" s="369"/>
      <c r="BB525" s="369"/>
      <c r="BC525" s="369"/>
      <c r="BD525" s="369"/>
      <c r="BE525" s="369"/>
      <c r="BF525" s="369"/>
      <c r="BG525" s="369"/>
      <c r="BH525" s="369"/>
      <c r="BI525" s="369"/>
      <c r="BJ525" s="369"/>
    </row>
    <row r="526" spans="3:62" x14ac:dyDescent="0.25">
      <c r="C526" s="369"/>
      <c r="D526" s="369"/>
      <c r="E526" s="369"/>
      <c r="F526" s="369"/>
      <c r="G526" s="369"/>
      <c r="H526" s="369"/>
      <c r="I526" s="369"/>
      <c r="J526" s="369"/>
      <c r="K526" s="369"/>
      <c r="L526" s="369"/>
      <c r="M526" s="369"/>
      <c r="N526" s="369"/>
      <c r="O526" s="369"/>
      <c r="P526" s="369"/>
      <c r="Q526" s="369"/>
      <c r="R526" s="369"/>
      <c r="S526" s="369"/>
      <c r="T526" s="369"/>
      <c r="U526" s="369"/>
      <c r="V526" s="369"/>
      <c r="W526" s="369"/>
      <c r="X526" s="369"/>
      <c r="Y526" s="369"/>
      <c r="Z526" s="369"/>
      <c r="AA526" s="369"/>
      <c r="AB526" s="369"/>
      <c r="AC526" s="369"/>
      <c r="AD526" s="369"/>
      <c r="AE526" s="369"/>
      <c r="AF526" s="369"/>
      <c r="AG526" s="369"/>
      <c r="AH526" s="369"/>
      <c r="AI526" s="369"/>
      <c r="AJ526" s="369"/>
      <c r="AK526" s="369"/>
      <c r="AL526" s="369"/>
      <c r="AM526" s="369"/>
      <c r="AN526" s="369"/>
      <c r="AO526" s="369"/>
      <c r="AP526" s="369"/>
      <c r="AQ526" s="369"/>
      <c r="AR526" s="369"/>
      <c r="AS526" s="369"/>
      <c r="AT526" s="369"/>
      <c r="AU526" s="369"/>
      <c r="AV526" s="369"/>
      <c r="AW526" s="369"/>
      <c r="AX526" s="369"/>
      <c r="AY526" s="369"/>
      <c r="AZ526" s="369"/>
      <c r="BA526" s="369"/>
      <c r="BB526" s="369"/>
      <c r="BC526" s="369"/>
      <c r="BD526" s="369"/>
      <c r="BE526" s="369"/>
      <c r="BF526" s="369"/>
      <c r="BG526" s="369"/>
      <c r="BH526" s="369"/>
      <c r="BI526" s="369"/>
      <c r="BJ526" s="369"/>
    </row>
    <row r="527" spans="3:62" x14ac:dyDescent="0.25">
      <c r="C527" s="369"/>
      <c r="D527" s="369"/>
      <c r="E527" s="369"/>
      <c r="F527" s="369"/>
      <c r="G527" s="369"/>
      <c r="H527" s="369"/>
      <c r="I527" s="369"/>
      <c r="J527" s="369"/>
      <c r="K527" s="369"/>
      <c r="L527" s="369"/>
      <c r="M527" s="369"/>
      <c r="N527" s="369"/>
      <c r="O527" s="369"/>
      <c r="P527" s="369"/>
      <c r="Q527" s="369"/>
      <c r="R527" s="369"/>
      <c r="S527" s="369"/>
      <c r="T527" s="369"/>
      <c r="U527" s="369"/>
      <c r="V527" s="369"/>
      <c r="W527" s="369"/>
      <c r="X527" s="369"/>
      <c r="Y527" s="369"/>
      <c r="Z527" s="369"/>
      <c r="AA527" s="369"/>
      <c r="AB527" s="369"/>
      <c r="AC527" s="369"/>
      <c r="AD527" s="369"/>
      <c r="AE527" s="369"/>
      <c r="AF527" s="369"/>
      <c r="AG527" s="369"/>
      <c r="AH527" s="369"/>
      <c r="AI527" s="369"/>
      <c r="AJ527" s="369"/>
      <c r="AK527" s="369"/>
      <c r="AL527" s="369"/>
      <c r="AM527" s="369"/>
      <c r="AN527" s="369"/>
      <c r="AO527" s="369"/>
      <c r="AP527" s="369"/>
      <c r="AQ527" s="369"/>
      <c r="AR527" s="369"/>
      <c r="AS527" s="369"/>
      <c r="AT527" s="369"/>
      <c r="AU527" s="369"/>
      <c r="AV527" s="369"/>
      <c r="AW527" s="369"/>
      <c r="AX527" s="369"/>
      <c r="AY527" s="369"/>
      <c r="AZ527" s="369"/>
      <c r="BA527" s="369"/>
      <c r="BB527" s="369"/>
      <c r="BC527" s="369"/>
      <c r="BD527" s="369"/>
      <c r="BE527" s="369"/>
      <c r="BF527" s="369"/>
      <c r="BG527" s="369"/>
      <c r="BH527" s="369"/>
      <c r="BI527" s="369"/>
      <c r="BJ527" s="369"/>
    </row>
    <row r="528" spans="3:62" x14ac:dyDescent="0.25">
      <c r="C528" s="369"/>
      <c r="D528" s="369"/>
      <c r="E528" s="369"/>
      <c r="F528" s="369"/>
      <c r="G528" s="369"/>
      <c r="H528" s="369"/>
      <c r="I528" s="369"/>
      <c r="J528" s="369"/>
      <c r="K528" s="369"/>
      <c r="L528" s="369"/>
      <c r="M528" s="369"/>
      <c r="N528" s="369"/>
      <c r="O528" s="369"/>
      <c r="P528" s="369"/>
      <c r="Q528" s="369"/>
      <c r="R528" s="369"/>
      <c r="S528" s="369"/>
      <c r="T528" s="369"/>
      <c r="U528" s="369"/>
      <c r="V528" s="369"/>
      <c r="W528" s="369"/>
      <c r="X528" s="369"/>
      <c r="Y528" s="369"/>
      <c r="Z528" s="369"/>
      <c r="AA528" s="369"/>
      <c r="AB528" s="369"/>
      <c r="AC528" s="369"/>
      <c r="AD528" s="369"/>
      <c r="AE528" s="369"/>
      <c r="AF528" s="369"/>
      <c r="AG528" s="369"/>
      <c r="AH528" s="369"/>
      <c r="AI528" s="369"/>
      <c r="AJ528" s="369"/>
      <c r="AK528" s="369"/>
      <c r="AL528" s="369"/>
      <c r="AM528" s="369"/>
      <c r="AN528" s="369"/>
      <c r="AO528" s="369"/>
      <c r="AP528" s="369"/>
      <c r="AQ528" s="369"/>
      <c r="AR528" s="369"/>
      <c r="AS528" s="369"/>
      <c r="AT528" s="369"/>
      <c r="AU528" s="369"/>
      <c r="AV528" s="369"/>
      <c r="AW528" s="369"/>
      <c r="AX528" s="369"/>
      <c r="AY528" s="369"/>
      <c r="AZ528" s="369"/>
      <c r="BA528" s="369"/>
      <c r="BB528" s="369"/>
      <c r="BC528" s="369"/>
      <c r="BD528" s="369"/>
      <c r="BE528" s="369"/>
      <c r="BF528" s="369"/>
      <c r="BG528" s="369"/>
      <c r="BH528" s="369"/>
      <c r="BI528" s="369"/>
      <c r="BJ528" s="369"/>
    </row>
    <row r="529" spans="3:62" x14ac:dyDescent="0.25">
      <c r="C529" s="369"/>
      <c r="D529" s="369"/>
      <c r="E529" s="369"/>
      <c r="F529" s="369"/>
      <c r="G529" s="369"/>
      <c r="H529" s="369"/>
      <c r="I529" s="369"/>
      <c r="J529" s="369"/>
      <c r="K529" s="369"/>
      <c r="L529" s="369"/>
      <c r="M529" s="369"/>
      <c r="N529" s="369"/>
      <c r="O529" s="369"/>
      <c r="P529" s="369"/>
      <c r="Q529" s="369"/>
      <c r="R529" s="369"/>
      <c r="S529" s="369"/>
      <c r="T529" s="369"/>
      <c r="U529" s="369"/>
      <c r="V529" s="369"/>
      <c r="W529" s="369"/>
      <c r="X529" s="369"/>
      <c r="Y529" s="369"/>
      <c r="Z529" s="369"/>
      <c r="AA529" s="369"/>
      <c r="AB529" s="369"/>
      <c r="AC529" s="369"/>
      <c r="AD529" s="369"/>
      <c r="AE529" s="369"/>
      <c r="AF529" s="369"/>
      <c r="AG529" s="369"/>
      <c r="AH529" s="369"/>
      <c r="AI529" s="369"/>
      <c r="AJ529" s="369"/>
      <c r="AK529" s="369"/>
      <c r="AL529" s="369"/>
      <c r="AM529" s="369"/>
      <c r="AN529" s="369"/>
      <c r="AO529" s="369"/>
      <c r="AP529" s="369"/>
      <c r="AQ529" s="369"/>
      <c r="AR529" s="369"/>
      <c r="AS529" s="369"/>
      <c r="AT529" s="369"/>
      <c r="AU529" s="369"/>
      <c r="AV529" s="369"/>
      <c r="AW529" s="369"/>
      <c r="AX529" s="369"/>
      <c r="AY529" s="369"/>
      <c r="AZ529" s="369"/>
      <c r="BA529" s="369"/>
      <c r="BB529" s="369"/>
      <c r="BC529" s="369"/>
      <c r="BD529" s="369"/>
      <c r="BE529" s="369"/>
      <c r="BF529" s="369"/>
      <c r="BG529" s="369"/>
      <c r="BH529" s="369"/>
      <c r="BI529" s="369"/>
      <c r="BJ529" s="369"/>
    </row>
    <row r="530" spans="3:62" x14ac:dyDescent="0.25">
      <c r="C530" s="369"/>
      <c r="D530" s="369"/>
      <c r="E530" s="369"/>
      <c r="F530" s="369"/>
      <c r="G530" s="369"/>
      <c r="H530" s="369"/>
      <c r="I530" s="369"/>
      <c r="J530" s="369"/>
      <c r="K530" s="369"/>
      <c r="L530" s="369"/>
      <c r="M530" s="369"/>
      <c r="N530" s="369"/>
      <c r="O530" s="369"/>
      <c r="P530" s="369"/>
      <c r="Q530" s="369"/>
      <c r="R530" s="369"/>
      <c r="S530" s="369"/>
      <c r="T530" s="369"/>
      <c r="U530" s="369"/>
      <c r="V530" s="369"/>
      <c r="W530" s="369"/>
      <c r="X530" s="369"/>
      <c r="Y530" s="369"/>
      <c r="Z530" s="369"/>
      <c r="AA530" s="369"/>
      <c r="AB530" s="369"/>
      <c r="AC530" s="369"/>
      <c r="AD530" s="369"/>
      <c r="AE530" s="369"/>
      <c r="AF530" s="369"/>
      <c r="AG530" s="369"/>
      <c r="AH530" s="369"/>
      <c r="AI530" s="369"/>
      <c r="AJ530" s="369"/>
      <c r="AK530" s="369"/>
      <c r="AL530" s="369"/>
      <c r="AM530" s="369"/>
      <c r="AN530" s="369"/>
      <c r="AO530" s="369"/>
      <c r="AP530" s="369"/>
      <c r="AQ530" s="369"/>
      <c r="AR530" s="369"/>
      <c r="AS530" s="369"/>
      <c r="AT530" s="369"/>
      <c r="AU530" s="369"/>
      <c r="AV530" s="369"/>
      <c r="AW530" s="369"/>
      <c r="AX530" s="369"/>
      <c r="AY530" s="369"/>
      <c r="AZ530" s="369"/>
      <c r="BA530" s="369"/>
      <c r="BB530" s="369"/>
      <c r="BC530" s="369"/>
      <c r="BD530" s="369"/>
      <c r="BE530" s="369"/>
      <c r="BF530" s="369"/>
      <c r="BG530" s="369"/>
      <c r="BH530" s="369"/>
      <c r="BI530" s="369"/>
      <c r="BJ530" s="369"/>
    </row>
    <row r="531" spans="3:62" x14ac:dyDescent="0.25">
      <c r="C531" s="369"/>
      <c r="D531" s="369"/>
      <c r="E531" s="369"/>
      <c r="F531" s="369"/>
      <c r="G531" s="369"/>
      <c r="H531" s="369"/>
      <c r="I531" s="369"/>
      <c r="J531" s="369"/>
      <c r="K531" s="369"/>
      <c r="L531" s="369"/>
      <c r="M531" s="369"/>
      <c r="N531" s="369"/>
      <c r="O531" s="369"/>
      <c r="P531" s="369"/>
      <c r="Q531" s="369"/>
      <c r="R531" s="369"/>
      <c r="S531" s="369"/>
      <c r="T531" s="369"/>
      <c r="U531" s="369"/>
      <c r="V531" s="369"/>
      <c r="W531" s="369"/>
      <c r="X531" s="369"/>
      <c r="Y531" s="369"/>
      <c r="Z531" s="369"/>
      <c r="AA531" s="369"/>
      <c r="AB531" s="369"/>
      <c r="AC531" s="369"/>
      <c r="AD531" s="369"/>
      <c r="AE531" s="369"/>
      <c r="AF531" s="369"/>
      <c r="AG531" s="369"/>
      <c r="AH531" s="369"/>
      <c r="AI531" s="369"/>
      <c r="AJ531" s="369"/>
      <c r="AK531" s="369"/>
      <c r="AL531" s="369"/>
      <c r="AM531" s="369"/>
      <c r="AN531" s="369"/>
      <c r="AO531" s="369"/>
      <c r="AP531" s="369"/>
      <c r="AQ531" s="369"/>
      <c r="AR531" s="369"/>
      <c r="AS531" s="369"/>
      <c r="AT531" s="369"/>
      <c r="AU531" s="369"/>
      <c r="AV531" s="369"/>
      <c r="AW531" s="369"/>
      <c r="AX531" s="369"/>
      <c r="AY531" s="369"/>
      <c r="AZ531" s="369"/>
      <c r="BA531" s="369"/>
      <c r="BB531" s="369"/>
      <c r="BC531" s="369"/>
      <c r="BD531" s="369"/>
      <c r="BE531" s="369"/>
      <c r="BF531" s="369"/>
      <c r="BG531" s="369"/>
      <c r="BH531" s="369"/>
      <c r="BI531" s="369"/>
      <c r="BJ531" s="369"/>
    </row>
    <row r="532" spans="3:62" x14ac:dyDescent="0.25">
      <c r="C532" s="369"/>
      <c r="D532" s="369"/>
      <c r="E532" s="369"/>
      <c r="F532" s="369"/>
      <c r="G532" s="369"/>
      <c r="H532" s="369"/>
      <c r="I532" s="369"/>
      <c r="J532" s="369"/>
      <c r="K532" s="369"/>
      <c r="L532" s="369"/>
      <c r="M532" s="369"/>
      <c r="N532" s="369"/>
      <c r="O532" s="369"/>
      <c r="P532" s="369"/>
      <c r="Q532" s="369"/>
      <c r="R532" s="369"/>
      <c r="S532" s="369"/>
      <c r="T532" s="369"/>
      <c r="U532" s="369"/>
      <c r="V532" s="369"/>
      <c r="W532" s="369"/>
      <c r="X532" s="369"/>
      <c r="Y532" s="369"/>
      <c r="Z532" s="369"/>
      <c r="AA532" s="369"/>
      <c r="AB532" s="369"/>
      <c r="AC532" s="369"/>
      <c r="AD532" s="369"/>
      <c r="AE532" s="369"/>
      <c r="AF532" s="369"/>
      <c r="AG532" s="369"/>
      <c r="AH532" s="369"/>
      <c r="AI532" s="369"/>
      <c r="AJ532" s="369"/>
      <c r="AK532" s="369"/>
      <c r="AL532" s="369"/>
      <c r="AM532" s="369"/>
      <c r="AN532" s="369"/>
      <c r="AO532" s="369"/>
      <c r="AP532" s="369"/>
      <c r="AQ532" s="369"/>
      <c r="AR532" s="369"/>
      <c r="AS532" s="369"/>
      <c r="AT532" s="369"/>
      <c r="AU532" s="369"/>
      <c r="AV532" s="369"/>
      <c r="AW532" s="369"/>
      <c r="AX532" s="369"/>
      <c r="AY532" s="369"/>
      <c r="AZ532" s="369"/>
      <c r="BA532" s="369"/>
      <c r="BB532" s="369"/>
      <c r="BC532" s="369"/>
      <c r="BD532" s="369"/>
      <c r="BE532" s="369"/>
      <c r="BF532" s="369"/>
      <c r="BG532" s="369"/>
      <c r="BH532" s="369"/>
      <c r="BI532" s="369"/>
      <c r="BJ532" s="369"/>
    </row>
    <row r="533" spans="3:62" x14ac:dyDescent="0.25">
      <c r="C533" s="369"/>
      <c r="D533" s="369"/>
      <c r="E533" s="369"/>
      <c r="F533" s="369"/>
      <c r="G533" s="369"/>
      <c r="H533" s="369"/>
      <c r="I533" s="369"/>
      <c r="J533" s="369"/>
      <c r="K533" s="369"/>
      <c r="L533" s="369"/>
      <c r="M533" s="369"/>
      <c r="N533" s="369"/>
      <c r="O533" s="369"/>
      <c r="P533" s="369"/>
      <c r="Q533" s="369"/>
      <c r="R533" s="369"/>
      <c r="S533" s="369"/>
      <c r="T533" s="369"/>
      <c r="U533" s="369"/>
      <c r="V533" s="369"/>
      <c r="W533" s="369"/>
      <c r="X533" s="369"/>
      <c r="Y533" s="369"/>
      <c r="Z533" s="369"/>
      <c r="AA533" s="369"/>
      <c r="AB533" s="369"/>
      <c r="AC533" s="369"/>
      <c r="AD533" s="369"/>
      <c r="AE533" s="369"/>
      <c r="AF533" s="369"/>
      <c r="AG533" s="369"/>
      <c r="AH533" s="369"/>
      <c r="AI533" s="369"/>
      <c r="AJ533" s="369"/>
      <c r="AK533" s="369"/>
      <c r="AL533" s="369"/>
      <c r="AM533" s="369"/>
      <c r="AN533" s="369"/>
      <c r="AO533" s="369"/>
      <c r="AP533" s="369"/>
      <c r="AQ533" s="369"/>
      <c r="AR533" s="369"/>
      <c r="AS533" s="369"/>
      <c r="AT533" s="369"/>
      <c r="AU533" s="369"/>
      <c r="AV533" s="369"/>
      <c r="AW533" s="369"/>
      <c r="AX533" s="369"/>
      <c r="AY533" s="369"/>
      <c r="AZ533" s="369"/>
      <c r="BA533" s="369"/>
      <c r="BB533" s="369"/>
      <c r="BC533" s="369"/>
      <c r="BD533" s="369"/>
      <c r="BE533" s="369"/>
      <c r="BF533" s="369"/>
      <c r="BG533" s="369"/>
      <c r="BH533" s="369"/>
      <c r="BI533" s="369"/>
      <c r="BJ533" s="369"/>
    </row>
    <row r="534" spans="3:62" x14ac:dyDescent="0.25">
      <c r="C534" s="369"/>
      <c r="D534" s="369"/>
      <c r="E534" s="369"/>
      <c r="F534" s="369"/>
      <c r="G534" s="369"/>
      <c r="H534" s="369"/>
      <c r="I534" s="369"/>
      <c r="J534" s="369"/>
      <c r="K534" s="369"/>
      <c r="L534" s="369"/>
      <c r="M534" s="369"/>
      <c r="N534" s="369"/>
      <c r="O534" s="369"/>
      <c r="P534" s="369"/>
      <c r="Q534" s="369"/>
      <c r="R534" s="369"/>
      <c r="S534" s="369"/>
      <c r="T534" s="369"/>
      <c r="U534" s="369"/>
      <c r="V534" s="369"/>
      <c r="W534" s="369"/>
      <c r="X534" s="369"/>
      <c r="Y534" s="369"/>
      <c r="Z534" s="369"/>
      <c r="AA534" s="369"/>
      <c r="AB534" s="369"/>
      <c r="AC534" s="369"/>
      <c r="AD534" s="369"/>
      <c r="AE534" s="369"/>
      <c r="AF534" s="369"/>
      <c r="AG534" s="369"/>
      <c r="AH534" s="369"/>
      <c r="AI534" s="369"/>
      <c r="AJ534" s="369"/>
      <c r="AK534" s="369"/>
      <c r="AL534" s="369"/>
      <c r="AM534" s="369"/>
      <c r="AN534" s="369"/>
      <c r="AO534" s="369"/>
      <c r="AP534" s="369"/>
      <c r="AQ534" s="369"/>
      <c r="AR534" s="369"/>
      <c r="AS534" s="369"/>
      <c r="AT534" s="369"/>
      <c r="AU534" s="369"/>
      <c r="AV534" s="369"/>
      <c r="AW534" s="369"/>
      <c r="AX534" s="369"/>
      <c r="AY534" s="369"/>
      <c r="AZ534" s="369"/>
      <c r="BA534" s="369"/>
      <c r="BB534" s="369"/>
      <c r="BC534" s="369"/>
      <c r="BD534" s="369"/>
      <c r="BE534" s="369"/>
      <c r="BF534" s="369"/>
      <c r="BG534" s="369"/>
      <c r="BH534" s="369"/>
      <c r="BI534" s="369"/>
      <c r="BJ534" s="369"/>
    </row>
    <row r="535" spans="3:62" x14ac:dyDescent="0.25">
      <c r="C535" s="369"/>
      <c r="D535" s="369"/>
      <c r="E535" s="369"/>
      <c r="F535" s="369"/>
      <c r="G535" s="369"/>
      <c r="H535" s="369"/>
      <c r="I535" s="369"/>
      <c r="J535" s="369"/>
      <c r="K535" s="369"/>
      <c r="L535" s="369"/>
      <c r="M535" s="369"/>
      <c r="N535" s="369"/>
      <c r="O535" s="369"/>
      <c r="P535" s="369"/>
      <c r="Q535" s="369"/>
      <c r="R535" s="369"/>
      <c r="S535" s="369"/>
      <c r="T535" s="369"/>
      <c r="U535" s="369"/>
      <c r="V535" s="369"/>
      <c r="W535" s="369"/>
      <c r="X535" s="369"/>
      <c r="Y535" s="369"/>
      <c r="Z535" s="369"/>
      <c r="AA535" s="369"/>
      <c r="AB535" s="369"/>
      <c r="AC535" s="369"/>
      <c r="AD535" s="369"/>
      <c r="AE535" s="369"/>
      <c r="AF535" s="369"/>
      <c r="AG535" s="369"/>
      <c r="AH535" s="369"/>
      <c r="AI535" s="369"/>
      <c r="AJ535" s="369"/>
      <c r="AK535" s="369"/>
      <c r="AL535" s="369"/>
      <c r="AM535" s="369"/>
      <c r="AN535" s="369"/>
      <c r="AO535" s="369"/>
      <c r="AP535" s="369"/>
      <c r="AQ535" s="369"/>
      <c r="AR535" s="369"/>
      <c r="AS535" s="369"/>
      <c r="AT535" s="369"/>
      <c r="AU535" s="369"/>
      <c r="AV535" s="369"/>
      <c r="AW535" s="369"/>
      <c r="AX535" s="369"/>
      <c r="AY535" s="369"/>
      <c r="AZ535" s="369"/>
      <c r="BA535" s="369"/>
      <c r="BB535" s="369"/>
      <c r="BC535" s="369"/>
      <c r="BD535" s="369"/>
      <c r="BE535" s="369"/>
      <c r="BF535" s="369"/>
      <c r="BG535" s="369"/>
      <c r="BH535" s="369"/>
      <c r="BI535" s="369"/>
      <c r="BJ535" s="369"/>
    </row>
    <row r="536" spans="3:62" x14ac:dyDescent="0.25">
      <c r="C536" s="369"/>
      <c r="D536" s="369"/>
      <c r="E536" s="369"/>
      <c r="F536" s="369"/>
      <c r="G536" s="369"/>
      <c r="H536" s="369"/>
      <c r="I536" s="369"/>
      <c r="J536" s="369"/>
      <c r="K536" s="369"/>
      <c r="L536" s="369"/>
      <c r="M536" s="369"/>
      <c r="N536" s="369"/>
      <c r="O536" s="369"/>
      <c r="P536" s="369"/>
      <c r="Q536" s="369"/>
      <c r="R536" s="369"/>
      <c r="S536" s="369"/>
      <c r="T536" s="369"/>
      <c r="U536" s="369"/>
      <c r="V536" s="369"/>
      <c r="W536" s="369"/>
      <c r="X536" s="369"/>
      <c r="Y536" s="369"/>
      <c r="Z536" s="369"/>
      <c r="AA536" s="369"/>
      <c r="AB536" s="369"/>
      <c r="AC536" s="369"/>
      <c r="AD536" s="369"/>
      <c r="AE536" s="369"/>
      <c r="AF536" s="369"/>
      <c r="AG536" s="369"/>
      <c r="AH536" s="369"/>
      <c r="AI536" s="369"/>
      <c r="AJ536" s="369"/>
      <c r="AK536" s="369"/>
      <c r="AL536" s="369"/>
      <c r="AM536" s="369"/>
      <c r="AN536" s="369"/>
      <c r="AO536" s="369"/>
      <c r="AP536" s="369"/>
      <c r="AQ536" s="369"/>
      <c r="AR536" s="369"/>
      <c r="AS536" s="369"/>
      <c r="AT536" s="369"/>
      <c r="AU536" s="369"/>
      <c r="AV536" s="369"/>
      <c r="AW536" s="369"/>
      <c r="AX536" s="369"/>
      <c r="AY536" s="369"/>
      <c r="AZ536" s="369"/>
      <c r="BA536" s="369"/>
      <c r="BB536" s="369"/>
      <c r="BC536" s="369"/>
      <c r="BD536" s="369"/>
      <c r="BE536" s="369"/>
      <c r="BF536" s="369"/>
      <c r="BG536" s="369"/>
      <c r="BH536" s="369"/>
      <c r="BI536" s="369"/>
      <c r="BJ536" s="369"/>
    </row>
    <row r="537" spans="3:62" x14ac:dyDescent="0.25">
      <c r="C537" s="369"/>
      <c r="D537" s="369"/>
      <c r="E537" s="369"/>
      <c r="F537" s="369"/>
      <c r="G537" s="369"/>
      <c r="H537" s="369"/>
      <c r="I537" s="369"/>
      <c r="J537" s="369"/>
      <c r="K537" s="369"/>
      <c r="L537" s="369"/>
      <c r="M537" s="369"/>
      <c r="N537" s="369"/>
      <c r="O537" s="369"/>
      <c r="P537" s="369"/>
      <c r="Q537" s="369"/>
      <c r="R537" s="369"/>
      <c r="S537" s="369"/>
      <c r="T537" s="369"/>
      <c r="U537" s="369"/>
      <c r="V537" s="369"/>
      <c r="W537" s="369"/>
      <c r="X537" s="369"/>
      <c r="Y537" s="369"/>
      <c r="Z537" s="369"/>
      <c r="AA537" s="369"/>
      <c r="AB537" s="369"/>
      <c r="AC537" s="369"/>
      <c r="AD537" s="369"/>
      <c r="AE537" s="369"/>
      <c r="AF537" s="369"/>
      <c r="AG537" s="369"/>
      <c r="AH537" s="369"/>
      <c r="AI537" s="369"/>
      <c r="AJ537" s="369"/>
      <c r="AK537" s="369"/>
      <c r="AL537" s="369"/>
      <c r="AM537" s="369"/>
      <c r="AN537" s="369"/>
      <c r="AO537" s="369"/>
      <c r="AP537" s="369"/>
      <c r="AQ537" s="369"/>
      <c r="AR537" s="369"/>
      <c r="AS537" s="369"/>
      <c r="AT537" s="369"/>
      <c r="AU537" s="369"/>
      <c r="AV537" s="369"/>
      <c r="AW537" s="369"/>
      <c r="AX537" s="369"/>
      <c r="AY537" s="369"/>
      <c r="AZ537" s="369"/>
      <c r="BA537" s="369"/>
      <c r="BB537" s="369"/>
      <c r="BC537" s="369"/>
      <c r="BD537" s="369"/>
      <c r="BE537" s="369"/>
      <c r="BF537" s="369"/>
      <c r="BG537" s="369"/>
      <c r="BH537" s="369"/>
      <c r="BI537" s="369"/>
      <c r="BJ537" s="369"/>
    </row>
    <row r="538" spans="3:62" x14ac:dyDescent="0.25">
      <c r="C538" s="369"/>
      <c r="D538" s="369"/>
      <c r="E538" s="369"/>
      <c r="F538" s="369"/>
      <c r="G538" s="369"/>
      <c r="H538" s="369"/>
      <c r="I538" s="369"/>
      <c r="J538" s="369"/>
      <c r="K538" s="369"/>
      <c r="L538" s="369"/>
      <c r="M538" s="369"/>
      <c r="N538" s="369"/>
      <c r="O538" s="369"/>
      <c r="P538" s="369"/>
      <c r="Q538" s="369"/>
      <c r="R538" s="369"/>
      <c r="S538" s="369"/>
      <c r="T538" s="369"/>
      <c r="U538" s="369"/>
      <c r="V538" s="369"/>
      <c r="W538" s="369"/>
      <c r="X538" s="369"/>
      <c r="Y538" s="369"/>
      <c r="Z538" s="369"/>
      <c r="AA538" s="369"/>
      <c r="AB538" s="369"/>
      <c r="AC538" s="369"/>
      <c r="AD538" s="369"/>
      <c r="AE538" s="369"/>
      <c r="AF538" s="369"/>
      <c r="AG538" s="369"/>
      <c r="AH538" s="369"/>
      <c r="AI538" s="369"/>
      <c r="AJ538" s="369"/>
      <c r="AK538" s="369"/>
      <c r="AL538" s="369"/>
      <c r="AM538" s="369"/>
      <c r="AN538" s="369"/>
      <c r="AO538" s="369"/>
      <c r="AP538" s="369"/>
      <c r="AQ538" s="369"/>
      <c r="AR538" s="369"/>
      <c r="AS538" s="369"/>
      <c r="AT538" s="369"/>
      <c r="AU538" s="369"/>
      <c r="AV538" s="369"/>
      <c r="AW538" s="369"/>
      <c r="AX538" s="369"/>
      <c r="AY538" s="369"/>
      <c r="AZ538" s="369"/>
      <c r="BA538" s="369"/>
      <c r="BB538" s="369"/>
      <c r="BC538" s="369"/>
      <c r="BD538" s="369"/>
      <c r="BE538" s="369"/>
      <c r="BF538" s="369"/>
      <c r="BG538" s="369"/>
      <c r="BH538" s="369"/>
      <c r="BI538" s="369"/>
      <c r="BJ538" s="369"/>
    </row>
    <row r="539" spans="3:62" x14ac:dyDescent="0.25">
      <c r="C539" s="369"/>
      <c r="D539" s="369"/>
      <c r="E539" s="369"/>
      <c r="F539" s="369"/>
      <c r="G539" s="369"/>
      <c r="H539" s="369"/>
      <c r="I539" s="369"/>
      <c r="J539" s="369"/>
      <c r="K539" s="369"/>
      <c r="L539" s="369"/>
      <c r="M539" s="369"/>
      <c r="N539" s="369"/>
      <c r="O539" s="369"/>
      <c r="P539" s="369"/>
      <c r="Q539" s="369"/>
      <c r="R539" s="369"/>
      <c r="S539" s="369"/>
      <c r="T539" s="369"/>
      <c r="U539" s="369"/>
      <c r="V539" s="369"/>
      <c r="W539" s="369"/>
      <c r="X539" s="369"/>
      <c r="Y539" s="369"/>
      <c r="Z539" s="369"/>
      <c r="AA539" s="369"/>
      <c r="AB539" s="369"/>
      <c r="AC539" s="369"/>
      <c r="AD539" s="369"/>
      <c r="AE539" s="369"/>
      <c r="AF539" s="369"/>
      <c r="AG539" s="369"/>
      <c r="AH539" s="369"/>
      <c r="AI539" s="369"/>
      <c r="AJ539" s="369"/>
      <c r="AK539" s="369"/>
      <c r="AL539" s="369"/>
      <c r="AM539" s="369"/>
      <c r="AN539" s="369"/>
      <c r="AO539" s="369"/>
      <c r="AP539" s="369"/>
      <c r="AQ539" s="369"/>
      <c r="AR539" s="369"/>
      <c r="AS539" s="369"/>
      <c r="AT539" s="369"/>
      <c r="AU539" s="369"/>
      <c r="AV539" s="369"/>
      <c r="AW539" s="369"/>
      <c r="AX539" s="369"/>
      <c r="AY539" s="369"/>
      <c r="AZ539" s="369"/>
      <c r="BA539" s="369"/>
      <c r="BB539" s="369"/>
      <c r="BC539" s="369"/>
      <c r="BD539" s="369"/>
      <c r="BE539" s="369"/>
      <c r="BF539" s="369"/>
      <c r="BG539" s="369"/>
      <c r="BH539" s="369"/>
      <c r="BI539" s="369"/>
      <c r="BJ539" s="369"/>
    </row>
    <row r="540" spans="3:62" x14ac:dyDescent="0.25">
      <c r="C540" s="369"/>
      <c r="D540" s="369"/>
      <c r="E540" s="369"/>
      <c r="F540" s="369"/>
      <c r="G540" s="369"/>
      <c r="H540" s="369"/>
      <c r="I540" s="369"/>
      <c r="J540" s="369"/>
      <c r="K540" s="369"/>
      <c r="L540" s="369"/>
      <c r="M540" s="369"/>
      <c r="N540" s="369"/>
      <c r="O540" s="369"/>
      <c r="P540" s="369"/>
      <c r="Q540" s="369"/>
      <c r="R540" s="369"/>
      <c r="S540" s="369"/>
      <c r="T540" s="369"/>
      <c r="U540" s="369"/>
      <c r="V540" s="369"/>
      <c r="W540" s="369"/>
      <c r="X540" s="369"/>
      <c r="Y540" s="369"/>
      <c r="Z540" s="369"/>
      <c r="AA540" s="369"/>
      <c r="AB540" s="369"/>
      <c r="AC540" s="369"/>
      <c r="AD540" s="369"/>
      <c r="AE540" s="369"/>
      <c r="AF540" s="369"/>
      <c r="AG540" s="369"/>
      <c r="AH540" s="369"/>
      <c r="AI540" s="369"/>
      <c r="AJ540" s="369"/>
      <c r="AK540" s="369"/>
      <c r="AL540" s="369"/>
      <c r="AM540" s="369"/>
      <c r="AN540" s="369"/>
      <c r="AO540" s="369"/>
      <c r="AP540" s="369"/>
      <c r="AQ540" s="369"/>
      <c r="AR540" s="369"/>
      <c r="AS540" s="369"/>
      <c r="AT540" s="369"/>
      <c r="AU540" s="369"/>
      <c r="AV540" s="369"/>
      <c r="AW540" s="369"/>
      <c r="AX540" s="369"/>
      <c r="AY540" s="369"/>
      <c r="AZ540" s="369"/>
      <c r="BA540" s="369"/>
      <c r="BB540" s="369"/>
      <c r="BC540" s="369"/>
      <c r="BD540" s="369"/>
      <c r="BE540" s="369"/>
      <c r="BF540" s="369"/>
      <c r="BG540" s="369"/>
      <c r="BH540" s="369"/>
      <c r="BI540" s="369"/>
      <c r="BJ540" s="369"/>
    </row>
    <row r="541" spans="3:62" x14ac:dyDescent="0.25">
      <c r="C541" s="369"/>
      <c r="D541" s="369"/>
      <c r="E541" s="369"/>
      <c r="F541" s="369"/>
      <c r="G541" s="369"/>
      <c r="H541" s="369"/>
      <c r="I541" s="369"/>
      <c r="J541" s="369"/>
      <c r="K541" s="369"/>
      <c r="L541" s="369"/>
      <c r="M541" s="369"/>
      <c r="N541" s="369"/>
      <c r="O541" s="369"/>
      <c r="P541" s="369"/>
      <c r="Q541" s="369"/>
      <c r="R541" s="369"/>
      <c r="S541" s="369"/>
      <c r="T541" s="369"/>
      <c r="U541" s="369"/>
      <c r="V541" s="369"/>
      <c r="W541" s="369"/>
      <c r="X541" s="369"/>
      <c r="Y541" s="369"/>
      <c r="Z541" s="369"/>
      <c r="AA541" s="369"/>
      <c r="AB541" s="369"/>
      <c r="AC541" s="369"/>
      <c r="AD541" s="369"/>
      <c r="AE541" s="369"/>
      <c r="AF541" s="369"/>
      <c r="AG541" s="369"/>
      <c r="AH541" s="369"/>
      <c r="AI541" s="369"/>
      <c r="AJ541" s="369"/>
      <c r="AK541" s="369"/>
      <c r="AL541" s="369"/>
      <c r="AM541" s="369"/>
      <c r="AN541" s="369"/>
      <c r="AO541" s="369"/>
      <c r="AP541" s="369"/>
      <c r="AQ541" s="369"/>
      <c r="AR541" s="369"/>
      <c r="AS541" s="369"/>
      <c r="AT541" s="369"/>
      <c r="AU541" s="369"/>
      <c r="AV541" s="369"/>
      <c r="AW541" s="369"/>
      <c r="AX541" s="369"/>
      <c r="AY541" s="369"/>
      <c r="AZ541" s="369"/>
      <c r="BA541" s="369"/>
      <c r="BB541" s="369"/>
      <c r="BC541" s="369"/>
      <c r="BD541" s="369"/>
      <c r="BE541" s="369"/>
      <c r="BF541" s="369"/>
      <c r="BG541" s="369"/>
      <c r="BH541" s="369"/>
      <c r="BI541" s="369"/>
      <c r="BJ541" s="369"/>
    </row>
    <row r="542" spans="3:62" x14ac:dyDescent="0.25">
      <c r="C542" s="369"/>
      <c r="D542" s="369"/>
      <c r="E542" s="369"/>
      <c r="F542" s="369"/>
      <c r="G542" s="369"/>
      <c r="H542" s="369"/>
      <c r="I542" s="369"/>
      <c r="J542" s="369"/>
      <c r="K542" s="369"/>
      <c r="L542" s="369"/>
      <c r="M542" s="369"/>
      <c r="N542" s="369"/>
      <c r="O542" s="369"/>
      <c r="P542" s="369"/>
      <c r="Q542" s="369"/>
      <c r="R542" s="369"/>
      <c r="S542" s="369"/>
      <c r="T542" s="369"/>
      <c r="U542" s="369"/>
      <c r="V542" s="369"/>
      <c r="W542" s="369"/>
      <c r="X542" s="369"/>
      <c r="Y542" s="369"/>
      <c r="Z542" s="369"/>
      <c r="AA542" s="369"/>
      <c r="AB542" s="369"/>
      <c r="AC542" s="369"/>
      <c r="AD542" s="369"/>
      <c r="AE542" s="369"/>
      <c r="AF542" s="369"/>
      <c r="AG542" s="369"/>
      <c r="AH542" s="369"/>
      <c r="AI542" s="369"/>
      <c r="AJ542" s="369"/>
      <c r="AK542" s="369"/>
      <c r="AL542" s="369"/>
      <c r="AM542" s="369"/>
      <c r="AN542" s="369"/>
      <c r="AO542" s="369"/>
      <c r="AP542" s="369"/>
      <c r="AQ542" s="369"/>
      <c r="AR542" s="369"/>
      <c r="AS542" s="369"/>
      <c r="AT542" s="369"/>
      <c r="AU542" s="369"/>
      <c r="AV542" s="369"/>
      <c r="AW542" s="369"/>
      <c r="AX542" s="369"/>
      <c r="AY542" s="369"/>
      <c r="AZ542" s="369"/>
      <c r="BA542" s="369"/>
      <c r="BB542" s="369"/>
      <c r="BC542" s="369"/>
      <c r="BD542" s="369"/>
      <c r="BE542" s="369"/>
      <c r="BF542" s="369"/>
      <c r="BG542" s="369"/>
      <c r="BH542" s="369"/>
      <c r="BI542" s="369"/>
      <c r="BJ542" s="369"/>
    </row>
    <row r="543" spans="3:62" x14ac:dyDescent="0.25">
      <c r="C543" s="369"/>
      <c r="D543" s="369"/>
      <c r="E543" s="369"/>
      <c r="F543" s="369"/>
      <c r="G543" s="369"/>
      <c r="H543" s="369"/>
      <c r="I543" s="369"/>
      <c r="J543" s="369"/>
      <c r="K543" s="369"/>
      <c r="L543" s="369"/>
      <c r="M543" s="369"/>
      <c r="N543" s="369"/>
      <c r="O543" s="369"/>
      <c r="P543" s="369"/>
      <c r="Q543" s="369"/>
      <c r="R543" s="369"/>
      <c r="S543" s="369"/>
      <c r="T543" s="369"/>
      <c r="U543" s="369"/>
      <c r="V543" s="369"/>
      <c r="W543" s="369"/>
      <c r="X543" s="369"/>
      <c r="Y543" s="369"/>
      <c r="Z543" s="369"/>
      <c r="AA543" s="369"/>
      <c r="AB543" s="369"/>
      <c r="AC543" s="369"/>
      <c r="AD543" s="369"/>
      <c r="AE543" s="369"/>
      <c r="AF543" s="369"/>
      <c r="AG543" s="369"/>
      <c r="AH543" s="369"/>
      <c r="AI543" s="369"/>
      <c r="AJ543" s="369"/>
      <c r="AK543" s="369"/>
      <c r="AL543" s="369"/>
      <c r="AM543" s="369"/>
      <c r="AN543" s="369"/>
      <c r="AO543" s="369"/>
      <c r="AP543" s="369"/>
      <c r="AQ543" s="369"/>
      <c r="AR543" s="369"/>
      <c r="AS543" s="369"/>
      <c r="AT543" s="369"/>
      <c r="AU543" s="369"/>
      <c r="AV543" s="369"/>
      <c r="AW543" s="369"/>
      <c r="AX543" s="369"/>
      <c r="AY543" s="369"/>
      <c r="AZ543" s="369"/>
      <c r="BA543" s="369"/>
      <c r="BB543" s="369"/>
      <c r="BC543" s="369"/>
      <c r="BD543" s="369"/>
      <c r="BE543" s="369"/>
      <c r="BF543" s="369"/>
      <c r="BG543" s="369"/>
      <c r="BH543" s="369"/>
      <c r="BI543" s="369"/>
      <c r="BJ543" s="369"/>
    </row>
    <row r="544" spans="3:62" x14ac:dyDescent="0.25">
      <c r="C544" s="369"/>
      <c r="D544" s="369"/>
      <c r="E544" s="369"/>
      <c r="F544" s="369"/>
      <c r="G544" s="369"/>
      <c r="H544" s="369"/>
      <c r="I544" s="369"/>
      <c r="J544" s="369"/>
      <c r="K544" s="369"/>
      <c r="L544" s="369"/>
      <c r="M544" s="369"/>
      <c r="N544" s="369"/>
      <c r="O544" s="369"/>
      <c r="P544" s="369"/>
      <c r="Q544" s="369"/>
      <c r="R544" s="369"/>
      <c r="S544" s="369"/>
      <c r="T544" s="369"/>
      <c r="U544" s="369"/>
      <c r="V544" s="369"/>
      <c r="W544" s="369"/>
      <c r="X544" s="369"/>
      <c r="Y544" s="369"/>
      <c r="Z544" s="369"/>
      <c r="AA544" s="369"/>
      <c r="AB544" s="369"/>
      <c r="AC544" s="369"/>
      <c r="AD544" s="369"/>
      <c r="AE544" s="369"/>
      <c r="AF544" s="369"/>
      <c r="AG544" s="369"/>
      <c r="AH544" s="369"/>
      <c r="AI544" s="369"/>
      <c r="AJ544" s="369"/>
      <c r="AK544" s="369"/>
      <c r="AL544" s="369"/>
      <c r="AM544" s="369"/>
      <c r="AN544" s="369"/>
      <c r="AO544" s="369"/>
      <c r="AP544" s="369"/>
      <c r="AQ544" s="369"/>
      <c r="AR544" s="369"/>
      <c r="AS544" s="369"/>
      <c r="AT544" s="369"/>
      <c r="AU544" s="369"/>
      <c r="AV544" s="369"/>
      <c r="AW544" s="369"/>
      <c r="AX544" s="369"/>
      <c r="AY544" s="369"/>
      <c r="AZ544" s="369"/>
      <c r="BA544" s="369"/>
      <c r="BB544" s="369"/>
      <c r="BC544" s="369"/>
      <c r="BD544" s="369"/>
      <c r="BE544" s="369"/>
      <c r="BF544" s="369"/>
      <c r="BG544" s="369"/>
      <c r="BH544" s="369"/>
      <c r="BI544" s="369"/>
      <c r="BJ544" s="369"/>
    </row>
    <row r="545" spans="3:62" x14ac:dyDescent="0.25">
      <c r="C545" s="369"/>
      <c r="D545" s="369"/>
      <c r="E545" s="369"/>
      <c r="F545" s="369"/>
      <c r="G545" s="369"/>
      <c r="H545" s="369"/>
      <c r="I545" s="369"/>
      <c r="J545" s="369"/>
      <c r="K545" s="369"/>
      <c r="L545" s="369"/>
      <c r="M545" s="369"/>
      <c r="N545" s="369"/>
      <c r="O545" s="369"/>
      <c r="P545" s="369"/>
      <c r="Q545" s="369"/>
      <c r="R545" s="369"/>
      <c r="S545" s="369"/>
      <c r="T545" s="369"/>
      <c r="U545" s="369"/>
      <c r="V545" s="369"/>
      <c r="W545" s="369"/>
      <c r="X545" s="369"/>
      <c r="Y545" s="369"/>
      <c r="Z545" s="369"/>
      <c r="AA545" s="369"/>
      <c r="AB545" s="369"/>
      <c r="AC545" s="369"/>
      <c r="AD545" s="369"/>
      <c r="AE545" s="369"/>
      <c r="AF545" s="369"/>
      <c r="AG545" s="369"/>
      <c r="AH545" s="369"/>
      <c r="AI545" s="369"/>
      <c r="AJ545" s="369"/>
      <c r="AK545" s="369"/>
      <c r="AL545" s="369"/>
      <c r="AM545" s="369"/>
      <c r="AN545" s="369"/>
      <c r="AO545" s="369"/>
      <c r="AP545" s="369"/>
      <c r="AQ545" s="369"/>
      <c r="AR545" s="369"/>
      <c r="AS545" s="369"/>
      <c r="AT545" s="369"/>
      <c r="AU545" s="369"/>
      <c r="AV545" s="369"/>
      <c r="AW545" s="369"/>
      <c r="AX545" s="369"/>
      <c r="AY545" s="369"/>
      <c r="AZ545" s="369"/>
      <c r="BA545" s="369"/>
      <c r="BB545" s="369"/>
      <c r="BC545" s="369"/>
      <c r="BD545" s="369"/>
      <c r="BE545" s="369"/>
      <c r="BF545" s="369"/>
      <c r="BG545" s="369"/>
      <c r="BH545" s="369"/>
      <c r="BI545" s="369"/>
      <c r="BJ545" s="369"/>
    </row>
    <row r="546" spans="3:62" x14ac:dyDescent="0.25">
      <c r="C546" s="369"/>
      <c r="D546" s="369"/>
      <c r="E546" s="369"/>
      <c r="F546" s="369"/>
      <c r="G546" s="369"/>
      <c r="H546" s="369"/>
      <c r="I546" s="369"/>
      <c r="J546" s="369"/>
      <c r="K546" s="369"/>
      <c r="L546" s="369"/>
      <c r="M546" s="369"/>
      <c r="N546" s="369"/>
      <c r="O546" s="369"/>
      <c r="P546" s="369"/>
      <c r="Q546" s="369"/>
      <c r="R546" s="369"/>
      <c r="S546" s="369"/>
      <c r="T546" s="369"/>
      <c r="U546" s="369"/>
      <c r="V546" s="369"/>
      <c r="W546" s="369"/>
      <c r="X546" s="369"/>
      <c r="Y546" s="369"/>
      <c r="Z546" s="369"/>
      <c r="AA546" s="369"/>
      <c r="AB546" s="369"/>
      <c r="AC546" s="369"/>
      <c r="AD546" s="369"/>
      <c r="AE546" s="369"/>
      <c r="AF546" s="369"/>
      <c r="AG546" s="369"/>
      <c r="AH546" s="369"/>
      <c r="AI546" s="369"/>
      <c r="AJ546" s="369"/>
      <c r="AK546" s="369"/>
      <c r="AL546" s="369"/>
      <c r="AM546" s="369"/>
      <c r="AN546" s="369"/>
      <c r="AO546" s="369"/>
      <c r="AP546" s="369"/>
      <c r="AQ546" s="369"/>
      <c r="AR546" s="369"/>
      <c r="AS546" s="369"/>
      <c r="AT546" s="369"/>
      <c r="AU546" s="369"/>
      <c r="AV546" s="369"/>
      <c r="AW546" s="369"/>
      <c r="AX546" s="369"/>
      <c r="AY546" s="369"/>
      <c r="AZ546" s="369"/>
      <c r="BA546" s="369"/>
      <c r="BB546" s="369"/>
      <c r="BC546" s="369"/>
      <c r="BD546" s="369"/>
      <c r="BE546" s="369"/>
      <c r="BF546" s="369"/>
      <c r="BG546" s="369"/>
      <c r="BH546" s="369"/>
      <c r="BI546" s="369"/>
      <c r="BJ546" s="369"/>
    </row>
    <row r="547" spans="3:62" x14ac:dyDescent="0.25">
      <c r="C547" s="369"/>
      <c r="D547" s="369"/>
      <c r="E547" s="369"/>
      <c r="F547" s="369"/>
      <c r="G547" s="369"/>
      <c r="H547" s="369"/>
      <c r="I547" s="369"/>
      <c r="J547" s="369"/>
      <c r="K547" s="369"/>
      <c r="L547" s="369"/>
      <c r="M547" s="369"/>
      <c r="N547" s="369"/>
      <c r="O547" s="369"/>
      <c r="P547" s="369"/>
      <c r="Q547" s="369"/>
      <c r="R547" s="369"/>
      <c r="S547" s="369"/>
      <c r="T547" s="369"/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69"/>
      <c r="AI547" s="369"/>
      <c r="AJ547" s="369"/>
      <c r="AK547" s="369"/>
      <c r="AL547" s="369"/>
      <c r="AM547" s="369"/>
      <c r="AN547" s="369"/>
      <c r="AO547" s="369"/>
      <c r="AP547" s="369"/>
      <c r="AQ547" s="369"/>
      <c r="AR547" s="369"/>
      <c r="AS547" s="369"/>
      <c r="AT547" s="369"/>
      <c r="AU547" s="369"/>
      <c r="AV547" s="369"/>
      <c r="AW547" s="369"/>
      <c r="AX547" s="369"/>
      <c r="AY547" s="369"/>
      <c r="AZ547" s="369"/>
      <c r="BA547" s="369"/>
      <c r="BB547" s="369"/>
      <c r="BC547" s="369"/>
      <c r="BD547" s="369"/>
      <c r="BE547" s="369"/>
      <c r="BF547" s="369"/>
      <c r="BG547" s="369"/>
      <c r="BH547" s="369"/>
      <c r="BI547" s="369"/>
      <c r="BJ547" s="369"/>
    </row>
    <row r="548" spans="3:62" x14ac:dyDescent="0.25">
      <c r="C548" s="369"/>
      <c r="D548" s="369"/>
      <c r="E548" s="369"/>
      <c r="F548" s="369"/>
      <c r="G548" s="369"/>
      <c r="H548" s="369"/>
      <c r="I548" s="369"/>
      <c r="J548" s="369"/>
      <c r="K548" s="369"/>
      <c r="L548" s="369"/>
      <c r="M548" s="369"/>
      <c r="N548" s="369"/>
      <c r="O548" s="369"/>
      <c r="P548" s="369"/>
      <c r="Q548" s="369"/>
      <c r="R548" s="369"/>
      <c r="S548" s="369"/>
      <c r="T548" s="369"/>
      <c r="U548" s="369"/>
      <c r="V548" s="369"/>
      <c r="W548" s="369"/>
      <c r="X548" s="369"/>
      <c r="Y548" s="369"/>
      <c r="Z548" s="369"/>
      <c r="AA548" s="369"/>
      <c r="AB548" s="369"/>
      <c r="AC548" s="369"/>
      <c r="AD548" s="369"/>
      <c r="AE548" s="369"/>
      <c r="AF548" s="369"/>
      <c r="AG548" s="369"/>
      <c r="AH548" s="369"/>
      <c r="AI548" s="369"/>
      <c r="AJ548" s="369"/>
      <c r="AK548" s="369"/>
      <c r="AL548" s="369"/>
      <c r="AM548" s="369"/>
      <c r="AN548" s="369"/>
      <c r="AO548" s="369"/>
      <c r="AP548" s="369"/>
      <c r="AQ548" s="369"/>
      <c r="AR548" s="369"/>
      <c r="AS548" s="369"/>
      <c r="AT548" s="369"/>
      <c r="AU548" s="369"/>
      <c r="AV548" s="369"/>
      <c r="AW548" s="369"/>
      <c r="AX548" s="369"/>
      <c r="AY548" s="369"/>
      <c r="AZ548" s="369"/>
      <c r="BA548" s="369"/>
      <c r="BB548" s="369"/>
      <c r="BC548" s="369"/>
      <c r="BD548" s="369"/>
      <c r="BE548" s="369"/>
      <c r="BF548" s="369"/>
      <c r="BG548" s="369"/>
      <c r="BH548" s="369"/>
      <c r="BI548" s="369"/>
      <c r="BJ548" s="369"/>
    </row>
    <row r="549" spans="3:62" x14ac:dyDescent="0.25">
      <c r="C549" s="369"/>
      <c r="D549" s="369"/>
      <c r="E549" s="369"/>
      <c r="F549" s="369"/>
      <c r="G549" s="369"/>
      <c r="H549" s="369"/>
      <c r="I549" s="369"/>
      <c r="J549" s="369"/>
      <c r="K549" s="369"/>
      <c r="L549" s="369"/>
      <c r="M549" s="369"/>
      <c r="N549" s="369"/>
      <c r="O549" s="369"/>
      <c r="P549" s="369"/>
      <c r="Q549" s="369"/>
      <c r="R549" s="369"/>
      <c r="S549" s="369"/>
      <c r="T549" s="369"/>
      <c r="U549" s="369"/>
      <c r="V549" s="369"/>
      <c r="W549" s="369"/>
      <c r="X549" s="369"/>
      <c r="Y549" s="369"/>
      <c r="Z549" s="369"/>
      <c r="AA549" s="369"/>
      <c r="AB549" s="369"/>
      <c r="AC549" s="369"/>
      <c r="AD549" s="369"/>
      <c r="AE549" s="369"/>
      <c r="AF549" s="369"/>
      <c r="AG549" s="369"/>
      <c r="AH549" s="369"/>
      <c r="AI549" s="369"/>
      <c r="AJ549" s="369"/>
      <c r="AK549" s="369"/>
      <c r="AL549" s="369"/>
      <c r="AM549" s="369"/>
      <c r="AN549" s="369"/>
      <c r="AO549" s="369"/>
      <c r="AP549" s="369"/>
      <c r="AQ549" s="369"/>
      <c r="AR549" s="369"/>
      <c r="AS549" s="369"/>
      <c r="AT549" s="369"/>
      <c r="AU549" s="369"/>
      <c r="AV549" s="369"/>
      <c r="AW549" s="369"/>
      <c r="AX549" s="369"/>
      <c r="AY549" s="369"/>
      <c r="AZ549" s="369"/>
      <c r="BA549" s="369"/>
      <c r="BB549" s="369"/>
      <c r="BC549" s="369"/>
      <c r="BD549" s="369"/>
      <c r="BE549" s="369"/>
      <c r="BF549" s="369"/>
      <c r="BG549" s="369"/>
      <c r="BH549" s="369"/>
      <c r="BI549" s="369"/>
      <c r="BJ549" s="369"/>
    </row>
    <row r="550" spans="3:62" x14ac:dyDescent="0.25">
      <c r="C550" s="369"/>
      <c r="D550" s="369"/>
      <c r="E550" s="369"/>
      <c r="F550" s="369"/>
      <c r="G550" s="369"/>
      <c r="H550" s="369"/>
      <c r="I550" s="369"/>
      <c r="J550" s="369"/>
      <c r="K550" s="369"/>
      <c r="L550" s="369"/>
      <c r="M550" s="369"/>
      <c r="N550" s="369"/>
      <c r="O550" s="369"/>
      <c r="P550" s="369"/>
      <c r="Q550" s="369"/>
      <c r="R550" s="369"/>
      <c r="S550" s="369"/>
      <c r="T550" s="369"/>
      <c r="U550" s="369"/>
      <c r="V550" s="369"/>
      <c r="W550" s="369"/>
      <c r="X550" s="369"/>
      <c r="Y550" s="369"/>
      <c r="Z550" s="369"/>
      <c r="AA550" s="369"/>
      <c r="AB550" s="369"/>
      <c r="AC550" s="369"/>
      <c r="AD550" s="369"/>
      <c r="AE550" s="369"/>
      <c r="AF550" s="369"/>
      <c r="AG550" s="369"/>
      <c r="AH550" s="369"/>
      <c r="AI550" s="369"/>
      <c r="AJ550" s="369"/>
      <c r="AK550" s="369"/>
      <c r="AL550" s="369"/>
      <c r="AM550" s="369"/>
      <c r="AN550" s="369"/>
      <c r="AO550" s="369"/>
      <c r="AP550" s="369"/>
      <c r="AQ550" s="369"/>
      <c r="AR550" s="369"/>
      <c r="AS550" s="369"/>
      <c r="AT550" s="369"/>
      <c r="AU550" s="369"/>
      <c r="AV550" s="369"/>
      <c r="AW550" s="369"/>
      <c r="AX550" s="369"/>
      <c r="AY550" s="369"/>
      <c r="AZ550" s="369"/>
      <c r="BA550" s="369"/>
      <c r="BB550" s="369"/>
      <c r="BC550" s="369"/>
      <c r="BD550" s="369"/>
      <c r="BE550" s="369"/>
      <c r="BF550" s="369"/>
      <c r="BG550" s="369"/>
      <c r="BH550" s="369"/>
      <c r="BI550" s="369"/>
      <c r="BJ550" s="369"/>
    </row>
    <row r="551" spans="3:62" x14ac:dyDescent="0.25">
      <c r="C551" s="369"/>
      <c r="D551" s="369"/>
      <c r="E551" s="369"/>
      <c r="F551" s="369"/>
      <c r="G551" s="369"/>
      <c r="H551" s="369"/>
      <c r="I551" s="369"/>
      <c r="J551" s="369"/>
      <c r="K551" s="369"/>
      <c r="L551" s="369"/>
      <c r="M551" s="369"/>
      <c r="N551" s="369"/>
      <c r="O551" s="369"/>
      <c r="P551" s="369"/>
      <c r="Q551" s="369"/>
      <c r="R551" s="369"/>
      <c r="S551" s="369"/>
      <c r="T551" s="369"/>
      <c r="U551" s="369"/>
      <c r="V551" s="369"/>
      <c r="W551" s="369"/>
      <c r="X551" s="369"/>
      <c r="Y551" s="369"/>
      <c r="Z551" s="369"/>
      <c r="AA551" s="369"/>
      <c r="AB551" s="369"/>
      <c r="AC551" s="369"/>
      <c r="AD551" s="369"/>
      <c r="AE551" s="369"/>
      <c r="AF551" s="369"/>
      <c r="AG551" s="369"/>
      <c r="AH551" s="369"/>
      <c r="AI551" s="369"/>
      <c r="AJ551" s="369"/>
      <c r="AK551" s="369"/>
      <c r="AL551" s="369"/>
      <c r="AM551" s="369"/>
      <c r="AN551" s="369"/>
      <c r="AO551" s="369"/>
      <c r="AP551" s="369"/>
      <c r="AQ551" s="369"/>
      <c r="AR551" s="369"/>
      <c r="AS551" s="369"/>
      <c r="AT551" s="369"/>
      <c r="AU551" s="369"/>
      <c r="AV551" s="369"/>
      <c r="AW551" s="369"/>
      <c r="AX551" s="369"/>
      <c r="AY551" s="369"/>
      <c r="AZ551" s="369"/>
      <c r="BA551" s="369"/>
      <c r="BB551" s="369"/>
      <c r="BC551" s="369"/>
      <c r="BD551" s="369"/>
      <c r="BE551" s="369"/>
      <c r="BF551" s="369"/>
      <c r="BG551" s="369"/>
      <c r="BH551" s="369"/>
      <c r="BI551" s="369"/>
      <c r="BJ551" s="369"/>
    </row>
    <row r="552" spans="3:62" x14ac:dyDescent="0.25">
      <c r="C552" s="369"/>
      <c r="D552" s="369"/>
      <c r="E552" s="369"/>
      <c r="F552" s="369"/>
      <c r="G552" s="369"/>
      <c r="H552" s="369"/>
      <c r="I552" s="369"/>
      <c r="J552" s="369"/>
      <c r="K552" s="369"/>
      <c r="L552" s="369"/>
      <c r="M552" s="369"/>
      <c r="N552" s="369"/>
      <c r="O552" s="369"/>
      <c r="P552" s="369"/>
      <c r="Q552" s="369"/>
      <c r="R552" s="369"/>
      <c r="S552" s="369"/>
      <c r="T552" s="369"/>
      <c r="U552" s="369"/>
      <c r="V552" s="369"/>
      <c r="W552" s="369"/>
      <c r="X552" s="369"/>
      <c r="Y552" s="369"/>
      <c r="Z552" s="369"/>
      <c r="AA552" s="369"/>
      <c r="AB552" s="369"/>
      <c r="AC552" s="369"/>
      <c r="AD552" s="369"/>
      <c r="AE552" s="369"/>
      <c r="AF552" s="369"/>
      <c r="AG552" s="369"/>
      <c r="AH552" s="369"/>
      <c r="AI552" s="369"/>
      <c r="AJ552" s="369"/>
      <c r="AK552" s="369"/>
      <c r="AL552" s="369"/>
      <c r="AM552" s="369"/>
      <c r="AN552" s="369"/>
      <c r="AO552" s="369"/>
      <c r="AP552" s="369"/>
      <c r="AQ552" s="369"/>
      <c r="AR552" s="369"/>
      <c r="AS552" s="369"/>
      <c r="AT552" s="369"/>
      <c r="AU552" s="369"/>
      <c r="AV552" s="369"/>
      <c r="AW552" s="369"/>
      <c r="AX552" s="369"/>
      <c r="AY552" s="369"/>
      <c r="AZ552" s="369"/>
      <c r="BA552" s="369"/>
      <c r="BB552" s="369"/>
      <c r="BC552" s="369"/>
      <c r="BD552" s="369"/>
      <c r="BE552" s="369"/>
      <c r="BF552" s="369"/>
      <c r="BG552" s="369"/>
      <c r="BH552" s="369"/>
      <c r="BI552" s="369"/>
      <c r="BJ552" s="369"/>
    </row>
    <row r="553" spans="3:62" x14ac:dyDescent="0.25">
      <c r="C553" s="369"/>
      <c r="D553" s="369"/>
      <c r="E553" s="369"/>
      <c r="F553" s="369"/>
      <c r="G553" s="369"/>
      <c r="H553" s="369"/>
      <c r="I553" s="369"/>
      <c r="J553" s="369"/>
      <c r="K553" s="369"/>
      <c r="L553" s="369"/>
      <c r="M553" s="369"/>
      <c r="N553" s="369"/>
      <c r="O553" s="369"/>
      <c r="P553" s="369"/>
      <c r="Q553" s="369"/>
      <c r="R553" s="369"/>
      <c r="S553" s="369"/>
      <c r="T553" s="369"/>
      <c r="U553" s="369"/>
      <c r="V553" s="369"/>
      <c r="W553" s="369"/>
      <c r="X553" s="369"/>
      <c r="Y553" s="369"/>
      <c r="Z553" s="369"/>
      <c r="AA553" s="369"/>
      <c r="AB553" s="369"/>
      <c r="AC553" s="369"/>
      <c r="AD553" s="369"/>
      <c r="AE553" s="369"/>
      <c r="AF553" s="369"/>
      <c r="AG553" s="369"/>
      <c r="AH553" s="369"/>
      <c r="AI553" s="369"/>
      <c r="AJ553" s="369"/>
      <c r="AK553" s="369"/>
      <c r="AL553" s="369"/>
      <c r="AM553" s="369"/>
      <c r="AN553" s="369"/>
      <c r="AO553" s="369"/>
      <c r="AP553" s="369"/>
      <c r="AQ553" s="369"/>
      <c r="AR553" s="369"/>
      <c r="AS553" s="369"/>
      <c r="AT553" s="369"/>
      <c r="AU553" s="369"/>
      <c r="AV553" s="369"/>
      <c r="AW553" s="369"/>
      <c r="AX553" s="369"/>
      <c r="AY553" s="369"/>
      <c r="AZ553" s="369"/>
      <c r="BA553" s="369"/>
      <c r="BB553" s="369"/>
      <c r="BC553" s="369"/>
      <c r="BD553" s="369"/>
      <c r="BE553" s="369"/>
      <c r="BF553" s="369"/>
      <c r="BG553" s="369"/>
      <c r="BH553" s="369"/>
      <c r="BI553" s="369"/>
      <c r="BJ553" s="369"/>
    </row>
    <row r="554" spans="3:62" x14ac:dyDescent="0.25">
      <c r="C554" s="369"/>
      <c r="D554" s="369"/>
      <c r="E554" s="369"/>
      <c r="F554" s="369"/>
      <c r="G554" s="369"/>
      <c r="H554" s="369"/>
      <c r="I554" s="369"/>
      <c r="J554" s="369"/>
      <c r="K554" s="369"/>
      <c r="L554" s="369"/>
      <c r="M554" s="369"/>
      <c r="N554" s="369"/>
      <c r="O554" s="369"/>
      <c r="P554" s="369"/>
      <c r="Q554" s="369"/>
      <c r="R554" s="369"/>
      <c r="S554" s="369"/>
      <c r="T554" s="369"/>
      <c r="U554" s="369"/>
      <c r="V554" s="369"/>
      <c r="W554" s="369"/>
      <c r="X554" s="369"/>
      <c r="Y554" s="369"/>
      <c r="Z554" s="369"/>
      <c r="AA554" s="369"/>
      <c r="AB554" s="369"/>
      <c r="AC554" s="369"/>
      <c r="AD554" s="369"/>
      <c r="AE554" s="369"/>
      <c r="AF554" s="369"/>
      <c r="AG554" s="369"/>
      <c r="AH554" s="369"/>
      <c r="AI554" s="369"/>
      <c r="AJ554" s="369"/>
      <c r="AK554" s="369"/>
      <c r="AL554" s="369"/>
      <c r="AM554" s="369"/>
      <c r="AN554" s="369"/>
      <c r="AO554" s="369"/>
      <c r="AP554" s="369"/>
      <c r="AQ554" s="369"/>
      <c r="AR554" s="369"/>
      <c r="AS554" s="369"/>
      <c r="AT554" s="369"/>
      <c r="AU554" s="369"/>
      <c r="AV554" s="369"/>
      <c r="AW554" s="369"/>
      <c r="AX554" s="369"/>
      <c r="AY554" s="369"/>
      <c r="AZ554" s="369"/>
      <c r="BA554" s="369"/>
      <c r="BB554" s="369"/>
      <c r="BC554" s="369"/>
      <c r="BD554" s="369"/>
      <c r="BE554" s="369"/>
      <c r="BF554" s="369"/>
      <c r="BG554" s="369"/>
      <c r="BH554" s="369"/>
      <c r="BI554" s="369"/>
      <c r="BJ554" s="369"/>
    </row>
    <row r="555" spans="3:62" x14ac:dyDescent="0.25">
      <c r="C555" s="369"/>
      <c r="D555" s="369"/>
      <c r="E555" s="369"/>
      <c r="F555" s="369"/>
      <c r="G555" s="369"/>
      <c r="H555" s="369"/>
      <c r="I555" s="369"/>
      <c r="J555" s="369"/>
      <c r="K555" s="369"/>
      <c r="L555" s="369"/>
      <c r="M555" s="369"/>
      <c r="N555" s="369"/>
      <c r="O555" s="369"/>
      <c r="P555" s="369"/>
      <c r="Q555" s="369"/>
      <c r="R555" s="369"/>
      <c r="S555" s="369"/>
      <c r="T555" s="369"/>
      <c r="U555" s="369"/>
      <c r="V555" s="369"/>
      <c r="W555" s="369"/>
      <c r="X555" s="369"/>
      <c r="Y555" s="369"/>
      <c r="Z555" s="369"/>
      <c r="AA555" s="369"/>
      <c r="AB555" s="369"/>
      <c r="AC555" s="369"/>
      <c r="AD555" s="369"/>
      <c r="AE555" s="369"/>
      <c r="AF555" s="369"/>
      <c r="AG555" s="369"/>
      <c r="AH555" s="369"/>
      <c r="AI555" s="369"/>
      <c r="AJ555" s="369"/>
      <c r="AK555" s="369"/>
      <c r="AL555" s="369"/>
      <c r="AM555" s="369"/>
      <c r="AN555" s="369"/>
      <c r="AO555" s="369"/>
      <c r="AP555" s="369"/>
      <c r="AQ555" s="369"/>
      <c r="AR555" s="369"/>
      <c r="AS555" s="369"/>
      <c r="AT555" s="369"/>
      <c r="AU555" s="369"/>
      <c r="AV555" s="369"/>
      <c r="AW555" s="369"/>
      <c r="AX555" s="369"/>
      <c r="AY555" s="369"/>
      <c r="AZ555" s="369"/>
      <c r="BA555" s="369"/>
      <c r="BB555" s="369"/>
      <c r="BC555" s="369"/>
      <c r="BD555" s="369"/>
      <c r="BE555" s="369"/>
      <c r="BF555" s="369"/>
      <c r="BG555" s="369"/>
      <c r="BH555" s="369"/>
      <c r="BI555" s="369"/>
      <c r="BJ555" s="369"/>
    </row>
    <row r="556" spans="3:62" x14ac:dyDescent="0.25">
      <c r="C556" s="369"/>
      <c r="D556" s="369"/>
      <c r="E556" s="369"/>
      <c r="F556" s="369"/>
      <c r="G556" s="369"/>
      <c r="H556" s="369"/>
      <c r="I556" s="369"/>
      <c r="J556" s="369"/>
      <c r="K556" s="369"/>
      <c r="L556" s="369"/>
      <c r="M556" s="369"/>
      <c r="N556" s="369"/>
      <c r="O556" s="369"/>
      <c r="P556" s="369"/>
      <c r="Q556" s="369"/>
      <c r="R556" s="369"/>
      <c r="S556" s="369"/>
      <c r="T556" s="369"/>
      <c r="U556" s="369"/>
      <c r="V556" s="369"/>
      <c r="W556" s="369"/>
      <c r="X556" s="369"/>
      <c r="Y556" s="369"/>
      <c r="Z556" s="369"/>
      <c r="AA556" s="369"/>
      <c r="AB556" s="369"/>
      <c r="AC556" s="369"/>
      <c r="AD556" s="369"/>
      <c r="AE556" s="369"/>
      <c r="AF556" s="369"/>
      <c r="AG556" s="369"/>
      <c r="AH556" s="369"/>
      <c r="AI556" s="369"/>
      <c r="AJ556" s="369"/>
      <c r="AK556" s="369"/>
      <c r="AL556" s="369"/>
      <c r="AM556" s="369"/>
      <c r="AN556" s="369"/>
      <c r="AO556" s="369"/>
      <c r="AP556" s="369"/>
      <c r="AQ556" s="369"/>
      <c r="AR556" s="369"/>
      <c r="AS556" s="369"/>
      <c r="AT556" s="369"/>
      <c r="AU556" s="369"/>
      <c r="AV556" s="369"/>
      <c r="AW556" s="369"/>
      <c r="AX556" s="369"/>
      <c r="AY556" s="369"/>
      <c r="AZ556" s="369"/>
      <c r="BA556" s="369"/>
      <c r="BB556" s="369"/>
      <c r="BC556" s="369"/>
      <c r="BD556" s="369"/>
      <c r="BE556" s="369"/>
      <c r="BF556" s="369"/>
      <c r="BG556" s="369"/>
      <c r="BH556" s="369"/>
      <c r="BI556" s="369"/>
      <c r="BJ556" s="369"/>
    </row>
    <row r="557" spans="3:62" x14ac:dyDescent="0.25">
      <c r="C557" s="369"/>
      <c r="D557" s="369"/>
      <c r="E557" s="369"/>
      <c r="F557" s="369"/>
      <c r="G557" s="369"/>
      <c r="H557" s="369"/>
      <c r="I557" s="369"/>
      <c r="J557" s="369"/>
      <c r="K557" s="369"/>
      <c r="L557" s="369"/>
      <c r="M557" s="369"/>
      <c r="N557" s="369"/>
      <c r="O557" s="369"/>
      <c r="P557" s="369"/>
      <c r="Q557" s="369"/>
      <c r="R557" s="369"/>
      <c r="S557" s="369"/>
      <c r="T557" s="369"/>
      <c r="U557" s="369"/>
      <c r="V557" s="369"/>
      <c r="W557" s="369"/>
      <c r="X557" s="369"/>
      <c r="Y557" s="369"/>
      <c r="Z557" s="369"/>
      <c r="AA557" s="369"/>
      <c r="AB557" s="369"/>
      <c r="AC557" s="369"/>
      <c r="AD557" s="369"/>
      <c r="AE557" s="369"/>
      <c r="AF557" s="369"/>
      <c r="AG557" s="369"/>
      <c r="AH557" s="369"/>
      <c r="AI557" s="369"/>
      <c r="AJ557" s="369"/>
      <c r="AK557" s="369"/>
      <c r="AL557" s="369"/>
      <c r="AM557" s="369"/>
      <c r="AN557" s="369"/>
      <c r="AO557" s="369"/>
      <c r="AP557" s="369"/>
      <c r="AQ557" s="369"/>
      <c r="AR557" s="369"/>
      <c r="AS557" s="369"/>
      <c r="AT557" s="369"/>
      <c r="AU557" s="369"/>
      <c r="AV557" s="369"/>
      <c r="AW557" s="369"/>
      <c r="AX557" s="369"/>
      <c r="AY557" s="369"/>
      <c r="AZ557" s="369"/>
      <c r="BA557" s="369"/>
      <c r="BB557" s="369"/>
      <c r="BC557" s="369"/>
      <c r="BD557" s="369"/>
      <c r="BE557" s="369"/>
      <c r="BF557" s="369"/>
      <c r="BG557" s="369"/>
      <c r="BH557" s="369"/>
      <c r="BI557" s="369"/>
      <c r="BJ557" s="369"/>
    </row>
    <row r="558" spans="3:62" x14ac:dyDescent="0.25">
      <c r="C558" s="369"/>
      <c r="D558" s="369"/>
      <c r="E558" s="369"/>
      <c r="F558" s="369"/>
      <c r="G558" s="369"/>
      <c r="H558" s="369"/>
      <c r="I558" s="369"/>
      <c r="J558" s="369"/>
      <c r="K558" s="369"/>
      <c r="L558" s="369"/>
      <c r="M558" s="369"/>
      <c r="N558" s="369"/>
      <c r="O558" s="369"/>
      <c r="P558" s="369"/>
      <c r="Q558" s="369"/>
      <c r="R558" s="369"/>
      <c r="S558" s="369"/>
      <c r="T558" s="369"/>
      <c r="U558" s="369"/>
      <c r="V558" s="369"/>
      <c r="W558" s="369"/>
      <c r="X558" s="369"/>
      <c r="Y558" s="369"/>
      <c r="Z558" s="369"/>
      <c r="AA558" s="369"/>
      <c r="AB558" s="369"/>
      <c r="AC558" s="369"/>
      <c r="AD558" s="369"/>
      <c r="AE558" s="369"/>
      <c r="AF558" s="369"/>
      <c r="AG558" s="369"/>
      <c r="AH558" s="369"/>
      <c r="AI558" s="369"/>
      <c r="AJ558" s="369"/>
      <c r="AK558" s="369"/>
      <c r="AL558" s="369"/>
      <c r="AM558" s="369"/>
      <c r="AN558" s="369"/>
      <c r="AO558" s="369"/>
      <c r="AP558" s="369"/>
      <c r="AQ558" s="369"/>
      <c r="AR558" s="369"/>
      <c r="AS558" s="369"/>
      <c r="AT558" s="369"/>
      <c r="AU558" s="369"/>
      <c r="AV558" s="369"/>
      <c r="AW558" s="369"/>
      <c r="AX558" s="369"/>
      <c r="AY558" s="369"/>
      <c r="AZ558" s="369"/>
      <c r="BA558" s="369"/>
      <c r="BB558" s="369"/>
      <c r="BC558" s="369"/>
      <c r="BD558" s="369"/>
      <c r="BE558" s="369"/>
      <c r="BF558" s="369"/>
      <c r="BG558" s="369"/>
      <c r="BH558" s="369"/>
      <c r="BI558" s="369"/>
      <c r="BJ558" s="369"/>
    </row>
    <row r="559" spans="3:62" x14ac:dyDescent="0.25">
      <c r="C559" s="369"/>
      <c r="D559" s="369"/>
      <c r="E559" s="369"/>
      <c r="F559" s="369"/>
      <c r="G559" s="369"/>
      <c r="H559" s="369"/>
      <c r="I559" s="369"/>
      <c r="J559" s="369"/>
      <c r="K559" s="369"/>
      <c r="L559" s="369"/>
      <c r="M559" s="369"/>
      <c r="N559" s="369"/>
      <c r="O559" s="369"/>
      <c r="P559" s="369"/>
      <c r="Q559" s="369"/>
      <c r="R559" s="369"/>
      <c r="S559" s="369"/>
      <c r="T559" s="369"/>
      <c r="U559" s="369"/>
      <c r="V559" s="369"/>
      <c r="W559" s="369"/>
      <c r="X559" s="369"/>
      <c r="Y559" s="369"/>
      <c r="Z559" s="369"/>
      <c r="AA559" s="369"/>
      <c r="AB559" s="369"/>
      <c r="AC559" s="369"/>
      <c r="AD559" s="369"/>
      <c r="AE559" s="369"/>
      <c r="AF559" s="369"/>
      <c r="AG559" s="369"/>
      <c r="AH559" s="369"/>
      <c r="AI559" s="369"/>
      <c r="AJ559" s="369"/>
      <c r="AK559" s="369"/>
      <c r="AL559" s="369"/>
      <c r="AM559" s="369"/>
      <c r="AN559" s="369"/>
      <c r="AO559" s="369"/>
      <c r="AP559" s="369"/>
      <c r="AQ559" s="369"/>
      <c r="AR559" s="369"/>
      <c r="AS559" s="369"/>
      <c r="AT559" s="369"/>
      <c r="AU559" s="369"/>
      <c r="AV559" s="369"/>
      <c r="AW559" s="369"/>
      <c r="AX559" s="369"/>
      <c r="AY559" s="369"/>
      <c r="AZ559" s="369"/>
      <c r="BA559" s="369"/>
      <c r="BB559" s="369"/>
      <c r="BC559" s="369"/>
      <c r="BD559" s="369"/>
      <c r="BE559" s="369"/>
      <c r="BF559" s="369"/>
      <c r="BG559" s="369"/>
      <c r="BH559" s="369"/>
      <c r="BI559" s="369"/>
      <c r="BJ559" s="369"/>
    </row>
    <row r="560" spans="3:62" x14ac:dyDescent="0.25">
      <c r="C560" s="369"/>
      <c r="D560" s="369"/>
      <c r="E560" s="369"/>
      <c r="F560" s="369"/>
      <c r="G560" s="369"/>
      <c r="H560" s="369"/>
      <c r="I560" s="369"/>
      <c r="J560" s="369"/>
      <c r="K560" s="369"/>
      <c r="L560" s="369"/>
      <c r="M560" s="369"/>
      <c r="N560" s="369"/>
      <c r="O560" s="369"/>
      <c r="P560" s="369"/>
      <c r="Q560" s="369"/>
      <c r="R560" s="369"/>
      <c r="S560" s="369"/>
      <c r="T560" s="369"/>
      <c r="U560" s="369"/>
      <c r="V560" s="369"/>
      <c r="W560" s="369"/>
      <c r="X560" s="369"/>
      <c r="Y560" s="369"/>
      <c r="Z560" s="369"/>
      <c r="AA560" s="369"/>
      <c r="AB560" s="369"/>
      <c r="AC560" s="369"/>
      <c r="AD560" s="369"/>
      <c r="AE560" s="369"/>
      <c r="AF560" s="369"/>
      <c r="AG560" s="369"/>
      <c r="AH560" s="369"/>
      <c r="AI560" s="369"/>
      <c r="AJ560" s="369"/>
      <c r="AK560" s="369"/>
      <c r="AL560" s="369"/>
      <c r="AM560" s="369"/>
      <c r="AN560" s="369"/>
      <c r="AO560" s="369"/>
      <c r="AP560" s="369"/>
      <c r="AQ560" s="369"/>
      <c r="AR560" s="369"/>
      <c r="AS560" s="369"/>
      <c r="AT560" s="369"/>
      <c r="AU560" s="369"/>
      <c r="AV560" s="369"/>
      <c r="AW560" s="369"/>
      <c r="AX560" s="369"/>
      <c r="AY560" s="369"/>
      <c r="AZ560" s="369"/>
      <c r="BA560" s="369"/>
      <c r="BB560" s="369"/>
      <c r="BC560" s="369"/>
      <c r="BD560" s="369"/>
      <c r="BE560" s="369"/>
      <c r="BF560" s="369"/>
      <c r="BG560" s="369"/>
      <c r="BH560" s="369"/>
      <c r="BI560" s="369"/>
      <c r="BJ560" s="369"/>
    </row>
    <row r="561" spans="3:62" x14ac:dyDescent="0.25">
      <c r="C561" s="369"/>
      <c r="D561" s="369"/>
      <c r="E561" s="369"/>
      <c r="F561" s="369"/>
      <c r="G561" s="369"/>
      <c r="H561" s="369"/>
      <c r="I561" s="369"/>
      <c r="J561" s="369"/>
      <c r="K561" s="369"/>
      <c r="L561" s="369"/>
      <c r="M561" s="369"/>
      <c r="N561" s="369"/>
      <c r="O561" s="369"/>
      <c r="P561" s="369"/>
      <c r="Q561" s="369"/>
      <c r="R561" s="369"/>
      <c r="S561" s="369"/>
      <c r="T561" s="369"/>
      <c r="U561" s="369"/>
      <c r="V561" s="369"/>
      <c r="W561" s="369"/>
      <c r="X561" s="369"/>
      <c r="Y561" s="369"/>
      <c r="Z561" s="369"/>
      <c r="AA561" s="369"/>
      <c r="AB561" s="369"/>
      <c r="AC561" s="369"/>
      <c r="AD561" s="369"/>
      <c r="AE561" s="369"/>
      <c r="AF561" s="369"/>
      <c r="AG561" s="369"/>
      <c r="AH561" s="369"/>
      <c r="AI561" s="369"/>
      <c r="AJ561" s="369"/>
      <c r="AK561" s="369"/>
      <c r="AL561" s="369"/>
      <c r="AM561" s="369"/>
      <c r="AN561" s="369"/>
      <c r="AO561" s="369"/>
      <c r="AP561" s="369"/>
      <c r="AQ561" s="369"/>
      <c r="AR561" s="369"/>
      <c r="AS561" s="369"/>
      <c r="AT561" s="369"/>
      <c r="AU561" s="369"/>
      <c r="AV561" s="369"/>
      <c r="AW561" s="369"/>
      <c r="AX561" s="369"/>
      <c r="AY561" s="369"/>
      <c r="AZ561" s="369"/>
      <c r="BA561" s="369"/>
      <c r="BB561" s="369"/>
      <c r="BC561" s="369"/>
      <c r="BD561" s="369"/>
      <c r="BE561" s="369"/>
      <c r="BF561" s="369"/>
      <c r="BG561" s="369"/>
      <c r="BH561" s="369"/>
      <c r="BI561" s="369"/>
      <c r="BJ561" s="369"/>
    </row>
    <row r="562" spans="3:62" x14ac:dyDescent="0.25">
      <c r="C562" s="369"/>
      <c r="D562" s="369"/>
      <c r="E562" s="369"/>
      <c r="F562" s="369"/>
      <c r="G562" s="369"/>
      <c r="H562" s="369"/>
      <c r="I562" s="369"/>
      <c r="J562" s="369"/>
      <c r="K562" s="369"/>
      <c r="L562" s="369"/>
      <c r="M562" s="369"/>
      <c r="N562" s="369"/>
      <c r="O562" s="369"/>
      <c r="P562" s="369"/>
      <c r="Q562" s="369"/>
      <c r="R562" s="369"/>
      <c r="S562" s="369"/>
      <c r="T562" s="369"/>
      <c r="U562" s="369"/>
      <c r="V562" s="369"/>
      <c r="W562" s="369"/>
      <c r="X562" s="369"/>
      <c r="Y562" s="369"/>
      <c r="Z562" s="369"/>
      <c r="AA562" s="369"/>
      <c r="AB562" s="369"/>
      <c r="AC562" s="369"/>
      <c r="AD562" s="369"/>
      <c r="AE562" s="369"/>
      <c r="AF562" s="369"/>
      <c r="AG562" s="369"/>
      <c r="AH562" s="369"/>
      <c r="AI562" s="369"/>
      <c r="AJ562" s="369"/>
      <c r="AK562" s="369"/>
      <c r="AL562" s="369"/>
      <c r="AM562" s="369"/>
      <c r="AN562" s="369"/>
      <c r="AO562" s="369"/>
      <c r="AP562" s="369"/>
      <c r="AQ562" s="369"/>
      <c r="AR562" s="369"/>
      <c r="AS562" s="369"/>
      <c r="AT562" s="369"/>
      <c r="AU562" s="369"/>
      <c r="AV562" s="369"/>
      <c r="AW562" s="369"/>
      <c r="AX562" s="369"/>
      <c r="AY562" s="369"/>
      <c r="AZ562" s="369"/>
      <c r="BA562" s="369"/>
      <c r="BB562" s="369"/>
      <c r="BC562" s="369"/>
      <c r="BD562" s="369"/>
      <c r="BE562" s="369"/>
      <c r="BF562" s="369"/>
      <c r="BG562" s="369"/>
      <c r="BH562" s="369"/>
      <c r="BI562" s="369"/>
      <c r="BJ562" s="369"/>
    </row>
    <row r="563" spans="3:62" x14ac:dyDescent="0.25">
      <c r="C563" s="369"/>
      <c r="D563" s="369"/>
      <c r="E563" s="369"/>
      <c r="F563" s="369"/>
      <c r="G563" s="369"/>
      <c r="H563" s="369"/>
      <c r="I563" s="369"/>
      <c r="J563" s="369"/>
      <c r="K563" s="369"/>
      <c r="L563" s="369"/>
      <c r="M563" s="369"/>
      <c r="N563" s="369"/>
      <c r="O563" s="369"/>
      <c r="P563" s="369"/>
      <c r="Q563" s="369"/>
      <c r="R563" s="369"/>
      <c r="S563" s="369"/>
      <c r="T563" s="369"/>
      <c r="U563" s="369"/>
      <c r="V563" s="369"/>
      <c r="W563" s="369"/>
      <c r="X563" s="369"/>
      <c r="Y563" s="369"/>
      <c r="Z563" s="369"/>
      <c r="AA563" s="369"/>
      <c r="AB563" s="369"/>
      <c r="AC563" s="369"/>
      <c r="AD563" s="369"/>
      <c r="AE563" s="369"/>
      <c r="AF563" s="369"/>
      <c r="AG563" s="369"/>
      <c r="AH563" s="369"/>
      <c r="AI563" s="369"/>
      <c r="AJ563" s="369"/>
      <c r="AK563" s="369"/>
      <c r="AL563" s="369"/>
      <c r="AM563" s="369"/>
      <c r="AN563" s="369"/>
      <c r="AO563" s="369"/>
      <c r="AP563" s="369"/>
      <c r="AQ563" s="369"/>
      <c r="AR563" s="369"/>
      <c r="AS563" s="369"/>
      <c r="AT563" s="369"/>
      <c r="AU563" s="369"/>
      <c r="AV563" s="369"/>
      <c r="AW563" s="369"/>
      <c r="AX563" s="369"/>
      <c r="AY563" s="369"/>
      <c r="AZ563" s="369"/>
      <c r="BA563" s="369"/>
      <c r="BB563" s="369"/>
      <c r="BC563" s="369"/>
      <c r="BD563" s="369"/>
      <c r="BE563" s="369"/>
      <c r="BF563" s="369"/>
      <c r="BG563" s="369"/>
      <c r="BH563" s="369"/>
      <c r="BI563" s="369"/>
      <c r="BJ563" s="369"/>
    </row>
    <row r="564" spans="3:62" x14ac:dyDescent="0.25">
      <c r="C564" s="369"/>
      <c r="D564" s="369"/>
      <c r="E564" s="369"/>
      <c r="F564" s="369"/>
      <c r="G564" s="369"/>
      <c r="H564" s="369"/>
      <c r="I564" s="369"/>
      <c r="J564" s="369"/>
      <c r="K564" s="369"/>
      <c r="L564" s="369"/>
      <c r="M564" s="369"/>
      <c r="N564" s="369"/>
      <c r="O564" s="369"/>
      <c r="P564" s="369"/>
      <c r="Q564" s="369"/>
      <c r="R564" s="369"/>
      <c r="S564" s="369"/>
      <c r="T564" s="369"/>
      <c r="U564" s="369"/>
      <c r="V564" s="369"/>
      <c r="W564" s="369"/>
      <c r="X564" s="369"/>
      <c r="Y564" s="369"/>
      <c r="Z564" s="369"/>
      <c r="AA564" s="369"/>
      <c r="AB564" s="369"/>
      <c r="AC564" s="369"/>
      <c r="AD564" s="369"/>
      <c r="AE564" s="369"/>
      <c r="AF564" s="369"/>
      <c r="AG564" s="369"/>
      <c r="AH564" s="369"/>
      <c r="AI564" s="369"/>
      <c r="AJ564" s="369"/>
      <c r="AK564" s="369"/>
      <c r="AL564" s="369"/>
      <c r="AM564" s="369"/>
      <c r="AN564" s="369"/>
      <c r="AO564" s="369"/>
      <c r="AP564" s="369"/>
      <c r="AQ564" s="369"/>
      <c r="AR564" s="369"/>
      <c r="AS564" s="369"/>
      <c r="AT564" s="369"/>
      <c r="AU564" s="369"/>
      <c r="AV564" s="369"/>
      <c r="AW564" s="369"/>
      <c r="AX564" s="369"/>
      <c r="AY564" s="369"/>
      <c r="AZ564" s="369"/>
      <c r="BA564" s="369"/>
      <c r="BB564" s="369"/>
      <c r="BC564" s="369"/>
      <c r="BD564" s="369"/>
      <c r="BE564" s="369"/>
      <c r="BF564" s="369"/>
      <c r="BG564" s="369"/>
      <c r="BH564" s="369"/>
      <c r="BI564" s="369"/>
      <c r="BJ564" s="369"/>
    </row>
    <row r="565" spans="3:62" x14ac:dyDescent="0.25">
      <c r="C565" s="369"/>
      <c r="D565" s="369"/>
      <c r="E565" s="369"/>
      <c r="F565" s="369"/>
      <c r="G565" s="369"/>
      <c r="H565" s="369"/>
      <c r="I565" s="369"/>
      <c r="J565" s="369"/>
      <c r="K565" s="369"/>
      <c r="L565" s="369"/>
      <c r="M565" s="369"/>
      <c r="N565" s="369"/>
      <c r="O565" s="369"/>
      <c r="P565" s="369"/>
      <c r="Q565" s="369"/>
      <c r="R565" s="369"/>
      <c r="S565" s="369"/>
      <c r="T565" s="369"/>
      <c r="U565" s="369"/>
      <c r="V565" s="369"/>
      <c r="W565" s="369"/>
      <c r="X565" s="369"/>
      <c r="Y565" s="369"/>
      <c r="Z565" s="369"/>
      <c r="AA565" s="369"/>
      <c r="AB565" s="369"/>
      <c r="AC565" s="369"/>
      <c r="AD565" s="369"/>
      <c r="AE565" s="369"/>
      <c r="AF565" s="369"/>
      <c r="AG565" s="369"/>
      <c r="AH565" s="369"/>
      <c r="AI565" s="369"/>
      <c r="AJ565" s="369"/>
      <c r="AK565" s="369"/>
      <c r="AL565" s="369"/>
      <c r="AM565" s="369"/>
      <c r="AN565" s="369"/>
      <c r="AO565" s="369"/>
      <c r="AP565" s="369"/>
      <c r="AQ565" s="369"/>
      <c r="AR565" s="369"/>
      <c r="AS565" s="369"/>
      <c r="AT565" s="369"/>
      <c r="AU565" s="369"/>
      <c r="AV565" s="369"/>
      <c r="AW565" s="369"/>
      <c r="AX565" s="369"/>
      <c r="AY565" s="369"/>
      <c r="AZ565" s="369"/>
      <c r="BA565" s="369"/>
      <c r="BB565" s="369"/>
      <c r="BC565" s="369"/>
      <c r="BD565" s="369"/>
      <c r="BE565" s="369"/>
      <c r="BF565" s="369"/>
      <c r="BG565" s="369"/>
      <c r="BH565" s="369"/>
      <c r="BI565" s="369"/>
      <c r="BJ565" s="369"/>
    </row>
    <row r="566" spans="3:62" x14ac:dyDescent="0.25">
      <c r="C566" s="369"/>
      <c r="D566" s="369"/>
      <c r="E566" s="369"/>
      <c r="F566" s="369"/>
      <c r="G566" s="369"/>
      <c r="H566" s="369"/>
      <c r="I566" s="369"/>
      <c r="J566" s="369"/>
      <c r="K566" s="369"/>
      <c r="L566" s="369"/>
      <c r="M566" s="369"/>
      <c r="N566" s="369"/>
      <c r="O566" s="369"/>
      <c r="P566" s="369"/>
      <c r="Q566" s="369"/>
      <c r="R566" s="369"/>
      <c r="S566" s="369"/>
      <c r="T566" s="369"/>
      <c r="U566" s="369"/>
      <c r="V566" s="369"/>
      <c r="W566" s="369"/>
      <c r="X566" s="369"/>
      <c r="Y566" s="369"/>
      <c r="Z566" s="369"/>
      <c r="AA566" s="369"/>
      <c r="AB566" s="369"/>
      <c r="AC566" s="369"/>
      <c r="AD566" s="369"/>
      <c r="AE566" s="369"/>
      <c r="AF566" s="369"/>
      <c r="AG566" s="369"/>
      <c r="AH566" s="369"/>
      <c r="AI566" s="369"/>
      <c r="AJ566" s="369"/>
      <c r="AK566" s="369"/>
      <c r="AL566" s="369"/>
      <c r="AM566" s="369"/>
      <c r="AN566" s="369"/>
      <c r="AO566" s="369"/>
      <c r="AP566" s="369"/>
      <c r="AQ566" s="369"/>
      <c r="AR566" s="369"/>
      <c r="AS566" s="369"/>
      <c r="AT566" s="369"/>
      <c r="AU566" s="369"/>
      <c r="AV566" s="369"/>
      <c r="AW566" s="369"/>
      <c r="AX566" s="369"/>
      <c r="AY566" s="369"/>
      <c r="AZ566" s="369"/>
      <c r="BA566" s="369"/>
      <c r="BB566" s="369"/>
      <c r="BC566" s="369"/>
      <c r="BD566" s="369"/>
      <c r="BE566" s="369"/>
      <c r="BF566" s="369"/>
      <c r="BG566" s="369"/>
      <c r="BH566" s="369"/>
      <c r="BI566" s="369"/>
      <c r="BJ566" s="369"/>
    </row>
    <row r="567" spans="3:62" x14ac:dyDescent="0.25">
      <c r="C567" s="369"/>
      <c r="D567" s="369"/>
      <c r="E567" s="369"/>
      <c r="F567" s="369"/>
      <c r="G567" s="369"/>
      <c r="H567" s="369"/>
      <c r="I567" s="369"/>
      <c r="J567" s="369"/>
      <c r="K567" s="369"/>
      <c r="L567" s="369"/>
      <c r="M567" s="369"/>
      <c r="N567" s="369"/>
      <c r="O567" s="369"/>
      <c r="P567" s="369"/>
      <c r="Q567" s="369"/>
      <c r="R567" s="369"/>
      <c r="S567" s="369"/>
      <c r="T567" s="369"/>
      <c r="U567" s="369"/>
      <c r="V567" s="369"/>
      <c r="W567" s="369"/>
      <c r="X567" s="369"/>
      <c r="Y567" s="369"/>
      <c r="Z567" s="369"/>
      <c r="AA567" s="369"/>
      <c r="AB567" s="369"/>
      <c r="AC567" s="369"/>
      <c r="AD567" s="369"/>
      <c r="AE567" s="369"/>
      <c r="AF567" s="369"/>
      <c r="AG567" s="369"/>
      <c r="AH567" s="369"/>
      <c r="AI567" s="369"/>
      <c r="AJ567" s="369"/>
      <c r="AK567" s="369"/>
      <c r="AL567" s="369"/>
      <c r="AM567" s="369"/>
      <c r="AN567" s="369"/>
      <c r="AO567" s="369"/>
      <c r="AP567" s="369"/>
      <c r="AQ567" s="369"/>
      <c r="AR567" s="369"/>
      <c r="AS567" s="369"/>
      <c r="AT567" s="369"/>
      <c r="AU567" s="369"/>
      <c r="AV567" s="369"/>
      <c r="AW567" s="369"/>
      <c r="AX567" s="369"/>
      <c r="AY567" s="369"/>
      <c r="AZ567" s="369"/>
      <c r="BA567" s="369"/>
      <c r="BB567" s="369"/>
      <c r="BC567" s="369"/>
      <c r="BD567" s="369"/>
      <c r="BE567" s="369"/>
      <c r="BF567" s="369"/>
      <c r="BG567" s="369"/>
      <c r="BH567" s="369"/>
      <c r="BI567" s="369"/>
      <c r="BJ567" s="369"/>
    </row>
    <row r="568" spans="3:62" x14ac:dyDescent="0.25">
      <c r="C568" s="369"/>
      <c r="D568" s="369"/>
      <c r="E568" s="369"/>
      <c r="F568" s="369"/>
      <c r="G568" s="369"/>
      <c r="H568" s="369"/>
      <c r="I568" s="369"/>
      <c r="J568" s="369"/>
      <c r="K568" s="369"/>
      <c r="L568" s="369"/>
      <c r="M568" s="369"/>
      <c r="N568" s="369"/>
      <c r="O568" s="369"/>
      <c r="P568" s="369"/>
      <c r="Q568" s="369"/>
      <c r="R568" s="369"/>
      <c r="S568" s="369"/>
      <c r="T568" s="369"/>
      <c r="U568" s="369"/>
      <c r="V568" s="369"/>
      <c r="W568" s="369"/>
      <c r="X568" s="369"/>
      <c r="Y568" s="369"/>
      <c r="Z568" s="369"/>
      <c r="AA568" s="369"/>
      <c r="AB568" s="369"/>
      <c r="AC568" s="369"/>
      <c r="AD568" s="369"/>
      <c r="AE568" s="369"/>
      <c r="AF568" s="369"/>
      <c r="AG568" s="369"/>
      <c r="AH568" s="369"/>
      <c r="AI568" s="369"/>
      <c r="AJ568" s="369"/>
      <c r="AK568" s="369"/>
      <c r="AL568" s="369"/>
      <c r="AM568" s="369"/>
      <c r="AN568" s="369"/>
      <c r="AO568" s="369"/>
      <c r="AP568" s="369"/>
      <c r="AQ568" s="369"/>
      <c r="AR568" s="369"/>
      <c r="AS568" s="369"/>
      <c r="AT568" s="369"/>
      <c r="AU568" s="369"/>
      <c r="AV568" s="369"/>
      <c r="AW568" s="369"/>
      <c r="AX568" s="369"/>
      <c r="AY568" s="369"/>
      <c r="AZ568" s="369"/>
      <c r="BA568" s="369"/>
      <c r="BB568" s="369"/>
      <c r="BC568" s="369"/>
      <c r="BD568" s="369"/>
      <c r="BE568" s="369"/>
      <c r="BF568" s="369"/>
      <c r="BG568" s="369"/>
      <c r="BH568" s="369"/>
      <c r="BI568" s="369"/>
      <c r="BJ568" s="369"/>
    </row>
    <row r="569" spans="3:62" x14ac:dyDescent="0.25">
      <c r="C569" s="369"/>
      <c r="D569" s="369"/>
      <c r="E569" s="369"/>
      <c r="F569" s="369"/>
      <c r="G569" s="369"/>
      <c r="H569" s="369"/>
      <c r="I569" s="369"/>
      <c r="J569" s="369"/>
      <c r="K569" s="369"/>
      <c r="L569" s="369"/>
      <c r="M569" s="369"/>
      <c r="N569" s="369"/>
      <c r="O569" s="369"/>
      <c r="P569" s="369"/>
      <c r="Q569" s="369"/>
      <c r="R569" s="369"/>
      <c r="S569" s="369"/>
      <c r="T569" s="369"/>
      <c r="U569" s="369"/>
      <c r="V569" s="369"/>
      <c r="W569" s="369"/>
      <c r="X569" s="369"/>
      <c r="Y569" s="369"/>
      <c r="Z569" s="369"/>
      <c r="AA569" s="369"/>
      <c r="AB569" s="369"/>
      <c r="AC569" s="369"/>
      <c r="AD569" s="369"/>
      <c r="AE569" s="369"/>
      <c r="AF569" s="369"/>
      <c r="AG569" s="369"/>
      <c r="AH569" s="369"/>
      <c r="AI569" s="369"/>
      <c r="AJ569" s="369"/>
      <c r="AK569" s="369"/>
      <c r="AL569" s="369"/>
      <c r="AM569" s="369"/>
      <c r="AN569" s="369"/>
      <c r="AO569" s="369"/>
      <c r="AP569" s="369"/>
      <c r="AQ569" s="369"/>
      <c r="AR569" s="369"/>
      <c r="AS569" s="369"/>
      <c r="AT569" s="369"/>
      <c r="AU569" s="369"/>
      <c r="AV569" s="369"/>
      <c r="AW569" s="369"/>
      <c r="AX569" s="369"/>
      <c r="AY569" s="369"/>
      <c r="AZ569" s="369"/>
      <c r="BA569" s="369"/>
      <c r="BB569" s="369"/>
      <c r="BC569" s="369"/>
      <c r="BD569" s="369"/>
      <c r="BE569" s="369"/>
      <c r="BF569" s="369"/>
      <c r="BG569" s="369"/>
      <c r="BH569" s="369"/>
      <c r="BI569" s="369"/>
      <c r="BJ569" s="369"/>
    </row>
    <row r="570" spans="3:62" x14ac:dyDescent="0.25">
      <c r="C570" s="369"/>
      <c r="D570" s="369"/>
      <c r="E570" s="369"/>
      <c r="F570" s="369"/>
      <c r="G570" s="369"/>
      <c r="H570" s="369"/>
      <c r="I570" s="369"/>
      <c r="J570" s="369"/>
      <c r="K570" s="369"/>
      <c r="L570" s="369"/>
      <c r="M570" s="369"/>
      <c r="N570" s="369"/>
      <c r="O570" s="369"/>
      <c r="P570" s="369"/>
      <c r="Q570" s="369"/>
      <c r="R570" s="369"/>
      <c r="S570" s="369"/>
      <c r="T570" s="369"/>
      <c r="U570" s="369"/>
      <c r="V570" s="369"/>
      <c r="W570" s="369"/>
      <c r="X570" s="369"/>
      <c r="Y570" s="369"/>
      <c r="Z570" s="369"/>
      <c r="AA570" s="369"/>
      <c r="AB570" s="369"/>
      <c r="AC570" s="369"/>
      <c r="AD570" s="369"/>
      <c r="AE570" s="369"/>
      <c r="AF570" s="369"/>
      <c r="AG570" s="369"/>
      <c r="AH570" s="369"/>
      <c r="AI570" s="369"/>
      <c r="AJ570" s="369"/>
      <c r="AK570" s="369"/>
      <c r="AL570" s="369"/>
      <c r="AM570" s="369"/>
      <c r="AN570" s="369"/>
      <c r="AO570" s="369"/>
      <c r="AP570" s="369"/>
      <c r="AQ570" s="369"/>
      <c r="AR570" s="369"/>
      <c r="AS570" s="369"/>
      <c r="AT570" s="369"/>
      <c r="AU570" s="369"/>
      <c r="AV570" s="369"/>
      <c r="AW570" s="369"/>
      <c r="AX570" s="369"/>
      <c r="AY570" s="369"/>
      <c r="AZ570" s="369"/>
      <c r="BA570" s="369"/>
      <c r="BB570" s="369"/>
      <c r="BC570" s="369"/>
      <c r="BD570" s="369"/>
      <c r="BE570" s="369"/>
      <c r="BF570" s="369"/>
      <c r="BG570" s="369"/>
      <c r="BH570" s="369"/>
      <c r="BI570" s="369"/>
      <c r="BJ570" s="369"/>
    </row>
    <row r="571" spans="3:62" x14ac:dyDescent="0.25">
      <c r="C571" s="369"/>
      <c r="D571" s="369"/>
      <c r="E571" s="369"/>
      <c r="F571" s="369"/>
      <c r="G571" s="369"/>
      <c r="H571" s="369"/>
      <c r="I571" s="369"/>
      <c r="J571" s="369"/>
      <c r="K571" s="369"/>
      <c r="L571" s="369"/>
      <c r="M571" s="369"/>
      <c r="N571" s="369"/>
      <c r="O571" s="369"/>
      <c r="P571" s="369"/>
      <c r="Q571" s="369"/>
      <c r="R571" s="369"/>
      <c r="S571" s="369"/>
      <c r="T571" s="369"/>
      <c r="U571" s="369"/>
      <c r="V571" s="369"/>
      <c r="W571" s="369"/>
      <c r="X571" s="369"/>
      <c r="Y571" s="369"/>
      <c r="Z571" s="369"/>
      <c r="AA571" s="369"/>
      <c r="AB571" s="369"/>
      <c r="AC571" s="369"/>
      <c r="AD571" s="369"/>
      <c r="AE571" s="369"/>
      <c r="AF571" s="369"/>
      <c r="AG571" s="369"/>
      <c r="AH571" s="369"/>
      <c r="AI571" s="369"/>
      <c r="AJ571" s="369"/>
      <c r="AK571" s="369"/>
      <c r="AL571" s="369"/>
      <c r="AM571" s="369"/>
      <c r="AN571" s="369"/>
      <c r="AO571" s="369"/>
      <c r="AP571" s="369"/>
      <c r="AQ571" s="369"/>
      <c r="AR571" s="369"/>
      <c r="AS571" s="369"/>
      <c r="AT571" s="369"/>
      <c r="AU571" s="369"/>
      <c r="AV571" s="369"/>
      <c r="AW571" s="369"/>
      <c r="AX571" s="369"/>
      <c r="AY571" s="369"/>
      <c r="AZ571" s="369"/>
      <c r="BA571" s="369"/>
      <c r="BB571" s="369"/>
      <c r="BC571" s="369"/>
      <c r="BD571" s="369"/>
      <c r="BE571" s="369"/>
      <c r="BF571" s="369"/>
      <c r="BG571" s="369"/>
      <c r="BH571" s="369"/>
      <c r="BI571" s="369"/>
      <c r="BJ571" s="369"/>
    </row>
    <row r="572" spans="3:62" x14ac:dyDescent="0.25">
      <c r="C572" s="369"/>
      <c r="D572" s="369"/>
      <c r="E572" s="369"/>
      <c r="F572" s="369"/>
      <c r="G572" s="369"/>
      <c r="H572" s="369"/>
      <c r="I572" s="369"/>
      <c r="J572" s="369"/>
      <c r="K572" s="369"/>
      <c r="L572" s="369"/>
      <c r="M572" s="369"/>
      <c r="N572" s="369"/>
      <c r="O572" s="369"/>
      <c r="P572" s="369"/>
      <c r="Q572" s="369"/>
      <c r="R572" s="369"/>
      <c r="S572" s="369"/>
      <c r="T572" s="369"/>
      <c r="U572" s="369"/>
      <c r="V572" s="369"/>
      <c r="W572" s="369"/>
      <c r="X572" s="369"/>
      <c r="Y572" s="369"/>
      <c r="Z572" s="369"/>
      <c r="AA572" s="369"/>
      <c r="AB572" s="369"/>
      <c r="AC572" s="369"/>
      <c r="AD572" s="369"/>
      <c r="AE572" s="369"/>
      <c r="AF572" s="369"/>
      <c r="AG572" s="369"/>
      <c r="AH572" s="369"/>
      <c r="AI572" s="369"/>
      <c r="AJ572" s="369"/>
      <c r="AK572" s="369"/>
      <c r="AL572" s="369"/>
      <c r="AM572" s="369"/>
      <c r="AN572" s="369"/>
      <c r="AO572" s="369"/>
      <c r="AP572" s="369"/>
      <c r="AQ572" s="369"/>
      <c r="AR572" s="369"/>
      <c r="AS572" s="369"/>
      <c r="AT572" s="369"/>
      <c r="AU572" s="369"/>
      <c r="AV572" s="369"/>
      <c r="AW572" s="369"/>
      <c r="AX572" s="369"/>
      <c r="AY572" s="369"/>
      <c r="AZ572" s="369"/>
      <c r="BA572" s="369"/>
      <c r="BB572" s="369"/>
      <c r="BC572" s="369"/>
      <c r="BD572" s="369"/>
      <c r="BE572" s="369"/>
      <c r="BF572" s="369"/>
      <c r="BG572" s="369"/>
      <c r="BH572" s="369"/>
      <c r="BI572" s="369"/>
      <c r="BJ572" s="369"/>
    </row>
    <row r="573" spans="3:62" x14ac:dyDescent="0.25">
      <c r="C573" s="369"/>
      <c r="D573" s="369"/>
      <c r="E573" s="369"/>
      <c r="F573" s="369"/>
      <c r="G573" s="369"/>
      <c r="H573" s="369"/>
      <c r="I573" s="369"/>
      <c r="J573" s="369"/>
      <c r="K573" s="369"/>
      <c r="L573" s="369"/>
      <c r="M573" s="369"/>
      <c r="N573" s="369"/>
      <c r="O573" s="369"/>
      <c r="P573" s="369"/>
      <c r="Q573" s="369"/>
      <c r="R573" s="369"/>
      <c r="S573" s="369"/>
      <c r="T573" s="369"/>
      <c r="U573" s="369"/>
      <c r="V573" s="369"/>
      <c r="W573" s="369"/>
      <c r="X573" s="369"/>
      <c r="Y573" s="369"/>
      <c r="Z573" s="369"/>
      <c r="AA573" s="369"/>
      <c r="AB573" s="369"/>
      <c r="AC573" s="369"/>
      <c r="AD573" s="369"/>
      <c r="AE573" s="369"/>
      <c r="AF573" s="369"/>
      <c r="AG573" s="369"/>
      <c r="AH573" s="369"/>
      <c r="AI573" s="369"/>
      <c r="AJ573" s="369"/>
      <c r="AK573" s="369"/>
      <c r="AL573" s="369"/>
      <c r="AM573" s="369"/>
      <c r="AN573" s="369"/>
      <c r="AO573" s="369"/>
      <c r="AP573" s="369"/>
      <c r="AQ573" s="369"/>
      <c r="AR573" s="369"/>
      <c r="AS573" s="369"/>
      <c r="AT573" s="369"/>
      <c r="AU573" s="369"/>
      <c r="AV573" s="369"/>
      <c r="AW573" s="369"/>
      <c r="AX573" s="369"/>
      <c r="AY573" s="369"/>
      <c r="AZ573" s="369"/>
      <c r="BA573" s="369"/>
      <c r="BB573" s="369"/>
      <c r="BC573" s="369"/>
      <c r="BD573" s="369"/>
      <c r="BE573" s="369"/>
      <c r="BF573" s="369"/>
      <c r="BG573" s="369"/>
      <c r="BH573" s="369"/>
      <c r="BI573" s="369"/>
      <c r="BJ573" s="369"/>
    </row>
    <row r="574" spans="3:62" x14ac:dyDescent="0.25">
      <c r="C574" s="369"/>
      <c r="D574" s="369"/>
      <c r="E574" s="369"/>
      <c r="F574" s="369"/>
      <c r="G574" s="369"/>
      <c r="H574" s="369"/>
      <c r="I574" s="369"/>
      <c r="J574" s="369"/>
      <c r="K574" s="369"/>
      <c r="L574" s="369"/>
      <c r="M574" s="369"/>
      <c r="N574" s="369"/>
      <c r="O574" s="369"/>
      <c r="P574" s="369"/>
      <c r="Q574" s="369"/>
      <c r="R574" s="369"/>
      <c r="S574" s="369"/>
      <c r="T574" s="369"/>
      <c r="U574" s="369"/>
      <c r="V574" s="369"/>
      <c r="W574" s="369"/>
      <c r="X574" s="369"/>
      <c r="Y574" s="369"/>
      <c r="Z574" s="369"/>
      <c r="AA574" s="369"/>
      <c r="AB574" s="369"/>
      <c r="AC574" s="369"/>
      <c r="AD574" s="369"/>
      <c r="AE574" s="369"/>
      <c r="AF574" s="369"/>
      <c r="AG574" s="369"/>
      <c r="AH574" s="369"/>
      <c r="AI574" s="369"/>
      <c r="AJ574" s="369"/>
      <c r="AK574" s="369"/>
      <c r="AL574" s="369"/>
      <c r="AM574" s="369"/>
      <c r="AN574" s="369"/>
      <c r="AO574" s="369"/>
      <c r="AP574" s="369"/>
      <c r="AQ574" s="369"/>
      <c r="AR574" s="369"/>
      <c r="AS574" s="369"/>
      <c r="AT574" s="369"/>
      <c r="AU574" s="369"/>
      <c r="AV574" s="369"/>
      <c r="AW574" s="369"/>
      <c r="AX574" s="369"/>
      <c r="AY574" s="369"/>
      <c r="AZ574" s="369"/>
      <c r="BA574" s="369"/>
      <c r="BB574" s="369"/>
      <c r="BC574" s="369"/>
      <c r="BD574" s="369"/>
      <c r="BE574" s="369"/>
      <c r="BF574" s="369"/>
      <c r="BG574" s="369"/>
      <c r="BH574" s="369"/>
      <c r="BI574" s="369"/>
      <c r="BJ574" s="369"/>
    </row>
    <row r="575" spans="3:62" x14ac:dyDescent="0.25">
      <c r="C575" s="369"/>
      <c r="D575" s="369"/>
      <c r="E575" s="369"/>
      <c r="F575" s="369"/>
      <c r="G575" s="369"/>
      <c r="H575" s="369"/>
      <c r="I575" s="369"/>
      <c r="J575" s="369"/>
      <c r="K575" s="369"/>
      <c r="L575" s="369"/>
      <c r="M575" s="369"/>
      <c r="N575" s="369"/>
      <c r="O575" s="369"/>
      <c r="P575" s="369"/>
      <c r="Q575" s="369"/>
      <c r="R575" s="369"/>
      <c r="S575" s="369"/>
      <c r="T575" s="369"/>
      <c r="U575" s="369"/>
      <c r="V575" s="369"/>
      <c r="W575" s="369"/>
      <c r="X575" s="369"/>
      <c r="Y575" s="369"/>
      <c r="Z575" s="369"/>
      <c r="AA575" s="369"/>
      <c r="AB575" s="369"/>
      <c r="AC575" s="369"/>
      <c r="AD575" s="369"/>
      <c r="AE575" s="369"/>
      <c r="AF575" s="369"/>
      <c r="AG575" s="369"/>
      <c r="AH575" s="369"/>
      <c r="AI575" s="369"/>
      <c r="AJ575" s="369"/>
      <c r="AK575" s="369"/>
      <c r="AL575" s="369"/>
      <c r="AM575" s="369"/>
      <c r="AN575" s="369"/>
      <c r="AO575" s="369"/>
      <c r="AP575" s="369"/>
      <c r="AQ575" s="369"/>
      <c r="AR575" s="369"/>
      <c r="AS575" s="369"/>
      <c r="AT575" s="369"/>
      <c r="AU575" s="369"/>
      <c r="AV575" s="369"/>
      <c r="AW575" s="369"/>
      <c r="AX575" s="369"/>
      <c r="AY575" s="369"/>
      <c r="AZ575" s="369"/>
      <c r="BA575" s="369"/>
      <c r="BB575" s="369"/>
      <c r="BC575" s="369"/>
      <c r="BD575" s="369"/>
      <c r="BE575" s="369"/>
      <c r="BF575" s="369"/>
      <c r="BG575" s="369"/>
      <c r="BH575" s="369"/>
      <c r="BI575" s="369"/>
      <c r="BJ575" s="369"/>
    </row>
    <row r="576" spans="3:62" x14ac:dyDescent="0.25">
      <c r="C576" s="369"/>
      <c r="D576" s="369"/>
      <c r="E576" s="369"/>
      <c r="F576" s="369"/>
      <c r="G576" s="369"/>
      <c r="H576" s="369"/>
      <c r="I576" s="369"/>
      <c r="J576" s="369"/>
      <c r="K576" s="369"/>
      <c r="L576" s="369"/>
      <c r="M576" s="369"/>
      <c r="N576" s="369"/>
      <c r="O576" s="369"/>
      <c r="P576" s="369"/>
      <c r="Q576" s="369"/>
      <c r="R576" s="369"/>
      <c r="S576" s="369"/>
      <c r="T576" s="369"/>
      <c r="U576" s="369"/>
      <c r="V576" s="369"/>
      <c r="W576" s="369"/>
      <c r="X576" s="369"/>
      <c r="Y576" s="369"/>
      <c r="Z576" s="369"/>
      <c r="AA576" s="369"/>
      <c r="AB576" s="369"/>
      <c r="AC576" s="369"/>
      <c r="AD576" s="369"/>
      <c r="AE576" s="369"/>
      <c r="AF576" s="369"/>
      <c r="AG576" s="369"/>
      <c r="AH576" s="369"/>
      <c r="AI576" s="369"/>
      <c r="AJ576" s="369"/>
      <c r="AK576" s="369"/>
      <c r="AL576" s="369"/>
      <c r="AM576" s="369"/>
      <c r="AN576" s="369"/>
      <c r="AO576" s="369"/>
      <c r="AP576" s="369"/>
      <c r="AQ576" s="369"/>
      <c r="AR576" s="369"/>
      <c r="AS576" s="369"/>
      <c r="AT576" s="369"/>
      <c r="AU576" s="369"/>
      <c r="AV576" s="369"/>
      <c r="AW576" s="369"/>
      <c r="AX576" s="369"/>
      <c r="AY576" s="369"/>
      <c r="AZ576" s="369"/>
      <c r="BA576" s="369"/>
      <c r="BB576" s="369"/>
      <c r="BC576" s="369"/>
      <c r="BD576" s="369"/>
      <c r="BE576" s="369"/>
      <c r="BF576" s="369"/>
      <c r="BG576" s="369"/>
      <c r="BH576" s="369"/>
      <c r="BI576" s="369"/>
      <c r="BJ576" s="369"/>
    </row>
    <row r="577" spans="3:62" x14ac:dyDescent="0.25">
      <c r="C577" s="369"/>
      <c r="D577" s="369"/>
      <c r="E577" s="369"/>
      <c r="F577" s="369"/>
      <c r="G577" s="369"/>
      <c r="H577" s="369"/>
      <c r="I577" s="369"/>
      <c r="J577" s="369"/>
      <c r="K577" s="369"/>
      <c r="L577" s="369"/>
      <c r="M577" s="369"/>
      <c r="N577" s="369"/>
      <c r="O577" s="369"/>
      <c r="P577" s="369"/>
      <c r="Q577" s="369"/>
      <c r="R577" s="369"/>
      <c r="S577" s="369"/>
      <c r="T577" s="369"/>
      <c r="U577" s="369"/>
      <c r="V577" s="369"/>
      <c r="W577" s="369"/>
      <c r="X577" s="369"/>
      <c r="Y577" s="369"/>
      <c r="Z577" s="369"/>
      <c r="AA577" s="369"/>
      <c r="AB577" s="369"/>
      <c r="AC577" s="369"/>
      <c r="AD577" s="369"/>
      <c r="AE577" s="369"/>
      <c r="AF577" s="369"/>
      <c r="AG577" s="369"/>
      <c r="AH577" s="369"/>
      <c r="AI577" s="369"/>
      <c r="AJ577" s="369"/>
      <c r="AK577" s="369"/>
      <c r="AL577" s="369"/>
      <c r="AM577" s="369"/>
      <c r="AN577" s="369"/>
      <c r="AO577" s="369"/>
      <c r="AP577" s="369"/>
      <c r="AQ577" s="369"/>
      <c r="AR577" s="369"/>
      <c r="AS577" s="369"/>
      <c r="AT577" s="369"/>
      <c r="AU577" s="369"/>
      <c r="AV577" s="369"/>
      <c r="AW577" s="369"/>
      <c r="AX577" s="369"/>
      <c r="AY577" s="369"/>
      <c r="AZ577" s="369"/>
      <c r="BA577" s="369"/>
      <c r="BB577" s="369"/>
      <c r="BC577" s="369"/>
      <c r="BD577" s="369"/>
      <c r="BE577" s="369"/>
      <c r="BF577" s="369"/>
      <c r="BG577" s="369"/>
      <c r="BH577" s="369"/>
      <c r="BI577" s="369"/>
      <c r="BJ577" s="369"/>
    </row>
    <row r="578" spans="3:62" x14ac:dyDescent="0.25">
      <c r="C578" s="369"/>
      <c r="D578" s="369"/>
      <c r="E578" s="369"/>
      <c r="F578" s="369"/>
      <c r="G578" s="369"/>
      <c r="H578" s="369"/>
      <c r="I578" s="369"/>
      <c r="J578" s="369"/>
      <c r="K578" s="369"/>
      <c r="L578" s="369"/>
      <c r="M578" s="369"/>
      <c r="N578" s="369"/>
      <c r="O578" s="369"/>
      <c r="P578" s="369"/>
      <c r="Q578" s="369"/>
      <c r="R578" s="369"/>
      <c r="S578" s="369"/>
      <c r="T578" s="369"/>
      <c r="U578" s="369"/>
      <c r="V578" s="369"/>
      <c r="W578" s="369"/>
      <c r="X578" s="369"/>
      <c r="Y578" s="369"/>
      <c r="Z578" s="369"/>
      <c r="AA578" s="369"/>
      <c r="AB578" s="369"/>
      <c r="AC578" s="369"/>
      <c r="AD578" s="369"/>
      <c r="AE578" s="369"/>
      <c r="AF578" s="369"/>
      <c r="AG578" s="369"/>
      <c r="AH578" s="369"/>
      <c r="AI578" s="369"/>
      <c r="AJ578" s="369"/>
      <c r="AK578" s="369"/>
      <c r="AL578" s="369"/>
      <c r="AM578" s="369"/>
      <c r="AN578" s="369"/>
      <c r="AO578" s="369"/>
      <c r="AP578" s="369"/>
      <c r="AQ578" s="369"/>
      <c r="AR578" s="369"/>
      <c r="AS578" s="369"/>
      <c r="AT578" s="369"/>
      <c r="AU578" s="369"/>
      <c r="AV578" s="369"/>
      <c r="AW578" s="369"/>
      <c r="AX578" s="369"/>
      <c r="AY578" s="369"/>
      <c r="AZ578" s="369"/>
      <c r="BA578" s="369"/>
      <c r="BB578" s="369"/>
      <c r="BC578" s="369"/>
      <c r="BD578" s="369"/>
      <c r="BE578" s="369"/>
      <c r="BF578" s="369"/>
      <c r="BG578" s="369"/>
      <c r="BH578" s="369"/>
      <c r="BI578" s="369"/>
      <c r="BJ578" s="369"/>
    </row>
    <row r="579" spans="3:62" x14ac:dyDescent="0.25">
      <c r="C579" s="369"/>
      <c r="D579" s="369"/>
      <c r="E579" s="369"/>
      <c r="F579" s="369"/>
      <c r="G579" s="369"/>
      <c r="H579" s="369"/>
      <c r="I579" s="369"/>
      <c r="J579" s="369"/>
      <c r="K579" s="369"/>
      <c r="L579" s="369"/>
      <c r="M579" s="369"/>
      <c r="N579" s="369"/>
      <c r="O579" s="369"/>
      <c r="P579" s="369"/>
      <c r="Q579" s="369"/>
      <c r="R579" s="369"/>
      <c r="S579" s="369"/>
      <c r="T579" s="369"/>
      <c r="U579" s="369"/>
      <c r="V579" s="369"/>
      <c r="W579" s="369"/>
      <c r="X579" s="369"/>
      <c r="Y579" s="369"/>
      <c r="Z579" s="369"/>
      <c r="AA579" s="369"/>
      <c r="AB579" s="369"/>
      <c r="AC579" s="369"/>
      <c r="AD579" s="369"/>
      <c r="AE579" s="369"/>
      <c r="AF579" s="369"/>
      <c r="AG579" s="369"/>
      <c r="AH579" s="369"/>
      <c r="AI579" s="369"/>
      <c r="AJ579" s="369"/>
      <c r="AK579" s="369"/>
      <c r="AL579" s="369"/>
      <c r="AM579" s="369"/>
      <c r="AN579" s="369"/>
      <c r="AO579" s="369"/>
      <c r="AP579" s="369"/>
      <c r="AQ579" s="369"/>
      <c r="AR579" s="369"/>
      <c r="AS579" s="369"/>
      <c r="AT579" s="369"/>
      <c r="AU579" s="369"/>
      <c r="AV579" s="369"/>
      <c r="AW579" s="369"/>
      <c r="AX579" s="369"/>
      <c r="AY579" s="369"/>
      <c r="AZ579" s="369"/>
      <c r="BA579" s="369"/>
      <c r="BB579" s="369"/>
      <c r="BC579" s="369"/>
      <c r="BD579" s="369"/>
      <c r="BE579" s="369"/>
      <c r="BF579" s="369"/>
      <c r="BG579" s="369"/>
      <c r="BH579" s="369"/>
      <c r="BI579" s="369"/>
      <c r="BJ579" s="369"/>
    </row>
    <row r="580" spans="3:62" x14ac:dyDescent="0.25">
      <c r="C580" s="369"/>
      <c r="D580" s="369"/>
      <c r="E580" s="369"/>
      <c r="F580" s="369"/>
      <c r="G580" s="369"/>
      <c r="H580" s="369"/>
      <c r="I580" s="369"/>
      <c r="J580" s="369"/>
      <c r="K580" s="369"/>
      <c r="L580" s="369"/>
      <c r="M580" s="369"/>
      <c r="N580" s="369"/>
      <c r="O580" s="369"/>
      <c r="P580" s="369"/>
      <c r="Q580" s="369"/>
      <c r="R580" s="369"/>
      <c r="S580" s="369"/>
      <c r="T580" s="369"/>
      <c r="U580" s="369"/>
      <c r="V580" s="369"/>
      <c r="W580" s="369"/>
      <c r="X580" s="369"/>
      <c r="Y580" s="369"/>
      <c r="Z580" s="369"/>
      <c r="AA580" s="369"/>
      <c r="AB580" s="369"/>
      <c r="AC580" s="369"/>
      <c r="AD580" s="369"/>
      <c r="AE580" s="369"/>
      <c r="AF580" s="369"/>
      <c r="AG580" s="369"/>
      <c r="AH580" s="369"/>
      <c r="AI580" s="369"/>
      <c r="AJ580" s="369"/>
      <c r="AK580" s="369"/>
      <c r="AL580" s="369"/>
      <c r="AM580" s="369"/>
      <c r="AN580" s="369"/>
      <c r="AO580" s="369"/>
      <c r="AP580" s="369"/>
      <c r="AQ580" s="369"/>
      <c r="AR580" s="369"/>
      <c r="AS580" s="369"/>
      <c r="AT580" s="369"/>
      <c r="AU580" s="369"/>
      <c r="AV580" s="369"/>
      <c r="AW580" s="369"/>
      <c r="AX580" s="369"/>
      <c r="AY580" s="369"/>
      <c r="AZ580" s="369"/>
      <c r="BA580" s="369"/>
      <c r="BB580" s="369"/>
      <c r="BC580" s="369"/>
      <c r="BD580" s="369"/>
      <c r="BE580" s="369"/>
      <c r="BF580" s="369"/>
      <c r="BG580" s="369"/>
      <c r="BH580" s="369"/>
      <c r="BI580" s="369"/>
      <c r="BJ580" s="369"/>
    </row>
    <row r="581" spans="3:62" x14ac:dyDescent="0.25">
      <c r="C581" s="369"/>
      <c r="D581" s="369"/>
      <c r="E581" s="369"/>
      <c r="F581" s="369"/>
      <c r="G581" s="369"/>
      <c r="H581" s="369"/>
      <c r="I581" s="369"/>
      <c r="J581" s="369"/>
      <c r="K581" s="369"/>
      <c r="L581" s="369"/>
      <c r="M581" s="369"/>
      <c r="N581" s="369"/>
      <c r="O581" s="369"/>
      <c r="P581" s="369"/>
      <c r="Q581" s="369"/>
      <c r="R581" s="369"/>
      <c r="S581" s="369"/>
      <c r="T581" s="369"/>
      <c r="U581" s="369"/>
      <c r="V581" s="369"/>
      <c r="W581" s="369"/>
      <c r="X581" s="369"/>
      <c r="Y581" s="369"/>
      <c r="Z581" s="369"/>
      <c r="AA581" s="369"/>
      <c r="AB581" s="369"/>
      <c r="AC581" s="369"/>
      <c r="AD581" s="369"/>
      <c r="AE581" s="369"/>
      <c r="AF581" s="369"/>
      <c r="AG581" s="369"/>
      <c r="AH581" s="369"/>
      <c r="AI581" s="369"/>
      <c r="AJ581" s="369"/>
      <c r="AK581" s="369"/>
      <c r="AL581" s="369"/>
      <c r="AM581" s="369"/>
      <c r="AN581" s="369"/>
      <c r="AO581" s="369"/>
      <c r="AP581" s="369"/>
      <c r="AQ581" s="369"/>
      <c r="AR581" s="369"/>
      <c r="AS581" s="369"/>
      <c r="AT581" s="369"/>
      <c r="AU581" s="369"/>
      <c r="AV581" s="369"/>
      <c r="AW581" s="369"/>
      <c r="AX581" s="369"/>
      <c r="AY581" s="369"/>
      <c r="AZ581" s="369"/>
      <c r="BA581" s="369"/>
      <c r="BB581" s="369"/>
      <c r="BC581" s="369"/>
      <c r="BD581" s="369"/>
      <c r="BE581" s="369"/>
      <c r="BF581" s="369"/>
      <c r="BG581" s="369"/>
      <c r="BH581" s="369"/>
      <c r="BI581" s="369"/>
      <c r="BJ581" s="369"/>
    </row>
    <row r="582" spans="3:62" x14ac:dyDescent="0.25">
      <c r="C582" s="369"/>
      <c r="D582" s="369"/>
      <c r="E582" s="369"/>
      <c r="F582" s="369"/>
      <c r="G582" s="369"/>
      <c r="H582" s="369"/>
      <c r="I582" s="369"/>
      <c r="J582" s="369"/>
      <c r="K582" s="369"/>
      <c r="L582" s="369"/>
      <c r="M582" s="369"/>
      <c r="N582" s="369"/>
      <c r="O582" s="369"/>
      <c r="P582" s="369"/>
      <c r="Q582" s="369"/>
      <c r="R582" s="369"/>
      <c r="S582" s="369"/>
      <c r="T582" s="369"/>
      <c r="U582" s="369"/>
      <c r="V582" s="369"/>
      <c r="W582" s="369"/>
      <c r="X582" s="369"/>
      <c r="Y582" s="369"/>
      <c r="Z582" s="369"/>
      <c r="AA582" s="369"/>
      <c r="AB582" s="369"/>
      <c r="AC582" s="369"/>
      <c r="AD582" s="369"/>
      <c r="AE582" s="369"/>
      <c r="AF582" s="369"/>
      <c r="AG582" s="369"/>
      <c r="AH582" s="369"/>
      <c r="AI582" s="369"/>
      <c r="AJ582" s="369"/>
      <c r="AK582" s="369"/>
      <c r="AL582" s="369"/>
      <c r="AM582" s="369"/>
      <c r="AN582" s="369"/>
      <c r="AO582" s="369"/>
      <c r="AP582" s="369"/>
      <c r="AQ582" s="369"/>
      <c r="AR582" s="369"/>
      <c r="AS582" s="369"/>
      <c r="AT582" s="369"/>
      <c r="AU582" s="369"/>
      <c r="AV582" s="369"/>
      <c r="AW582" s="369"/>
      <c r="AX582" s="369"/>
      <c r="AY582" s="369"/>
      <c r="AZ582" s="369"/>
      <c r="BA582" s="369"/>
      <c r="BB582" s="369"/>
      <c r="BC582" s="369"/>
      <c r="BD582" s="369"/>
      <c r="BE582" s="369"/>
      <c r="BF582" s="369"/>
      <c r="BG582" s="369"/>
      <c r="BH582" s="369"/>
      <c r="BI582" s="369"/>
      <c r="BJ582" s="369"/>
    </row>
    <row r="583" spans="3:62" x14ac:dyDescent="0.25">
      <c r="C583" s="369"/>
      <c r="D583" s="369"/>
      <c r="E583" s="369"/>
      <c r="F583" s="369"/>
      <c r="G583" s="369"/>
      <c r="H583" s="369"/>
      <c r="I583" s="369"/>
      <c r="J583" s="369"/>
      <c r="K583" s="369"/>
      <c r="L583" s="369"/>
      <c r="M583" s="369"/>
      <c r="N583" s="369"/>
      <c r="O583" s="369"/>
      <c r="P583" s="369"/>
      <c r="Q583" s="369"/>
      <c r="R583" s="369"/>
      <c r="S583" s="369"/>
      <c r="T583" s="369"/>
      <c r="U583" s="369"/>
      <c r="V583" s="369"/>
      <c r="W583" s="369"/>
      <c r="X583" s="369"/>
      <c r="Y583" s="369"/>
      <c r="Z583" s="369"/>
      <c r="AA583" s="369"/>
      <c r="AB583" s="369"/>
      <c r="AC583" s="369"/>
      <c r="AD583" s="369"/>
      <c r="AE583" s="369"/>
      <c r="AF583" s="369"/>
      <c r="AG583" s="369"/>
      <c r="AH583" s="369"/>
      <c r="AI583" s="369"/>
      <c r="AJ583" s="369"/>
      <c r="AK583" s="369"/>
      <c r="AL583" s="369"/>
      <c r="AM583" s="369"/>
      <c r="AN583" s="369"/>
      <c r="AO583" s="369"/>
      <c r="AP583" s="369"/>
      <c r="AQ583" s="369"/>
      <c r="AR583" s="369"/>
      <c r="AS583" s="369"/>
      <c r="AT583" s="369"/>
      <c r="AU583" s="369"/>
      <c r="AV583" s="369"/>
      <c r="AW583" s="369"/>
      <c r="AX583" s="369"/>
      <c r="AY583" s="369"/>
      <c r="AZ583" s="369"/>
      <c r="BA583" s="369"/>
      <c r="BB583" s="369"/>
      <c r="BC583" s="369"/>
      <c r="BD583" s="369"/>
      <c r="BE583" s="369"/>
      <c r="BF583" s="369"/>
      <c r="BG583" s="369"/>
      <c r="BH583" s="369"/>
      <c r="BI583" s="369"/>
      <c r="BJ583" s="369"/>
    </row>
    <row r="584" spans="3:62" x14ac:dyDescent="0.25">
      <c r="C584" s="369"/>
      <c r="D584" s="369"/>
      <c r="E584" s="369"/>
      <c r="F584" s="369"/>
      <c r="G584" s="369"/>
      <c r="H584" s="369"/>
      <c r="I584" s="369"/>
      <c r="J584" s="369"/>
      <c r="K584" s="369"/>
      <c r="L584" s="369"/>
      <c r="M584" s="369"/>
      <c r="N584" s="369"/>
      <c r="O584" s="369"/>
      <c r="P584" s="369"/>
      <c r="Q584" s="369"/>
      <c r="R584" s="369"/>
      <c r="S584" s="369"/>
      <c r="T584" s="369"/>
      <c r="U584" s="369"/>
      <c r="V584" s="369"/>
      <c r="W584" s="369"/>
      <c r="X584" s="369"/>
      <c r="Y584" s="369"/>
      <c r="Z584" s="369"/>
      <c r="AA584" s="369"/>
      <c r="AB584" s="369"/>
      <c r="AC584" s="369"/>
      <c r="AD584" s="369"/>
      <c r="AE584" s="369"/>
      <c r="AF584" s="369"/>
      <c r="AG584" s="369"/>
      <c r="AH584" s="369"/>
      <c r="AI584" s="369"/>
      <c r="AJ584" s="369"/>
      <c r="AK584" s="369"/>
      <c r="AL584" s="369"/>
      <c r="AM584" s="369"/>
      <c r="AN584" s="369"/>
      <c r="AO584" s="369"/>
      <c r="AP584" s="369"/>
      <c r="AQ584" s="369"/>
      <c r="AR584" s="369"/>
      <c r="AS584" s="369"/>
      <c r="AT584" s="369"/>
      <c r="AU584" s="369"/>
      <c r="AV584" s="369"/>
      <c r="AW584" s="369"/>
      <c r="AX584" s="369"/>
      <c r="AY584" s="369"/>
      <c r="AZ584" s="369"/>
      <c r="BA584" s="369"/>
      <c r="BB584" s="369"/>
      <c r="BC584" s="369"/>
      <c r="BD584" s="369"/>
      <c r="BE584" s="369"/>
      <c r="BF584" s="369"/>
      <c r="BG584" s="369"/>
      <c r="BH584" s="369"/>
      <c r="BI584" s="369"/>
      <c r="BJ584" s="369"/>
    </row>
    <row r="585" spans="3:62" x14ac:dyDescent="0.25">
      <c r="C585" s="369"/>
      <c r="D585" s="369"/>
      <c r="E585" s="369"/>
      <c r="F585" s="369"/>
      <c r="G585" s="369"/>
      <c r="H585" s="369"/>
      <c r="I585" s="369"/>
      <c r="J585" s="369"/>
      <c r="K585" s="369"/>
      <c r="L585" s="369"/>
      <c r="M585" s="369"/>
      <c r="N585" s="369"/>
      <c r="O585" s="369"/>
      <c r="P585" s="369"/>
      <c r="Q585" s="369"/>
      <c r="R585" s="369"/>
      <c r="S585" s="369"/>
      <c r="T585" s="369"/>
      <c r="U585" s="369"/>
      <c r="V585" s="369"/>
      <c r="W585" s="369"/>
      <c r="X585" s="369"/>
      <c r="Y585" s="369"/>
      <c r="Z585" s="369"/>
      <c r="AA585" s="369"/>
      <c r="AB585" s="369"/>
      <c r="AC585" s="369"/>
      <c r="AD585" s="369"/>
      <c r="AE585" s="369"/>
      <c r="AF585" s="369"/>
      <c r="AG585" s="369"/>
      <c r="AH585" s="369"/>
      <c r="AI585" s="369"/>
      <c r="AJ585" s="369"/>
      <c r="AK585" s="369"/>
      <c r="AL585" s="369"/>
      <c r="AM585" s="369"/>
      <c r="AN585" s="369"/>
      <c r="AO585" s="369"/>
      <c r="AP585" s="369"/>
      <c r="AQ585" s="369"/>
      <c r="AR585" s="369"/>
      <c r="AS585" s="369"/>
      <c r="AT585" s="369"/>
      <c r="AU585" s="369"/>
      <c r="AV585" s="369"/>
      <c r="AW585" s="369"/>
      <c r="AX585" s="369"/>
      <c r="AY585" s="369"/>
      <c r="AZ585" s="369"/>
      <c r="BA585" s="369"/>
      <c r="BB585" s="369"/>
      <c r="BC585" s="369"/>
      <c r="BD585" s="369"/>
      <c r="BE585" s="369"/>
      <c r="BF585" s="369"/>
      <c r="BG585" s="369"/>
      <c r="BH585" s="369"/>
      <c r="BI585" s="369"/>
      <c r="BJ585" s="369"/>
    </row>
    <row r="586" spans="3:62" x14ac:dyDescent="0.25">
      <c r="C586" s="369"/>
      <c r="D586" s="369"/>
      <c r="E586" s="369"/>
      <c r="F586" s="369"/>
      <c r="G586" s="369"/>
      <c r="H586" s="369"/>
      <c r="I586" s="369"/>
      <c r="J586" s="369"/>
      <c r="K586" s="369"/>
      <c r="L586" s="369"/>
      <c r="M586" s="369"/>
      <c r="N586" s="369"/>
      <c r="O586" s="369"/>
      <c r="P586" s="369"/>
      <c r="Q586" s="369"/>
      <c r="R586" s="369"/>
      <c r="S586" s="369"/>
      <c r="T586" s="369"/>
      <c r="U586" s="369"/>
      <c r="V586" s="369"/>
      <c r="W586" s="369"/>
      <c r="X586" s="369"/>
      <c r="Y586" s="369"/>
      <c r="Z586" s="369"/>
      <c r="AA586" s="369"/>
      <c r="AB586" s="369"/>
      <c r="AC586" s="369"/>
      <c r="AD586" s="369"/>
      <c r="AE586" s="369"/>
      <c r="AF586" s="369"/>
      <c r="AG586" s="369"/>
      <c r="AH586" s="369"/>
      <c r="AI586" s="369"/>
      <c r="AJ586" s="369"/>
      <c r="AK586" s="369"/>
      <c r="AL586" s="369"/>
      <c r="AM586" s="369"/>
      <c r="AN586" s="369"/>
      <c r="AO586" s="369"/>
      <c r="AP586" s="369"/>
      <c r="AQ586" s="369"/>
      <c r="AR586" s="369"/>
      <c r="AS586" s="369"/>
      <c r="AT586" s="369"/>
      <c r="AU586" s="369"/>
      <c r="AV586" s="369"/>
      <c r="AW586" s="369"/>
      <c r="AX586" s="369"/>
      <c r="AY586" s="369"/>
      <c r="AZ586" s="369"/>
      <c r="BA586" s="369"/>
      <c r="BB586" s="369"/>
      <c r="BC586" s="369"/>
      <c r="BD586" s="369"/>
      <c r="BE586" s="369"/>
      <c r="BF586" s="369"/>
      <c r="BG586" s="369"/>
      <c r="BH586" s="369"/>
      <c r="BI586" s="369"/>
      <c r="BJ586" s="369"/>
    </row>
    <row r="587" spans="3:62" x14ac:dyDescent="0.25">
      <c r="C587" s="369"/>
      <c r="D587" s="369"/>
      <c r="E587" s="369"/>
      <c r="F587" s="369"/>
      <c r="G587" s="369"/>
      <c r="H587" s="369"/>
      <c r="I587" s="369"/>
      <c r="J587" s="369"/>
      <c r="K587" s="369"/>
      <c r="L587" s="369"/>
      <c r="M587" s="369"/>
      <c r="N587" s="369"/>
      <c r="O587" s="369"/>
      <c r="P587" s="369"/>
      <c r="Q587" s="369"/>
      <c r="R587" s="369"/>
      <c r="S587" s="369"/>
      <c r="T587" s="369"/>
      <c r="U587" s="369"/>
      <c r="V587" s="369"/>
      <c r="W587" s="369"/>
      <c r="X587" s="369"/>
      <c r="Y587" s="369"/>
      <c r="Z587" s="369"/>
      <c r="AA587" s="369"/>
      <c r="AB587" s="369"/>
      <c r="AC587" s="369"/>
      <c r="AD587" s="369"/>
      <c r="AE587" s="369"/>
      <c r="AF587" s="369"/>
      <c r="AG587" s="369"/>
      <c r="AH587" s="369"/>
      <c r="AI587" s="369"/>
      <c r="AJ587" s="369"/>
      <c r="AK587" s="369"/>
      <c r="AL587" s="369"/>
      <c r="AM587" s="369"/>
      <c r="AN587" s="369"/>
      <c r="AO587" s="369"/>
      <c r="AP587" s="369"/>
      <c r="AQ587" s="369"/>
      <c r="AR587" s="369"/>
      <c r="AS587" s="369"/>
      <c r="AT587" s="369"/>
      <c r="AU587" s="369"/>
      <c r="AV587" s="369"/>
      <c r="AW587" s="369"/>
      <c r="AX587" s="369"/>
      <c r="AY587" s="369"/>
      <c r="AZ587" s="369"/>
      <c r="BA587" s="369"/>
      <c r="BB587" s="369"/>
      <c r="BC587" s="369"/>
      <c r="BD587" s="369"/>
      <c r="BE587" s="369"/>
      <c r="BF587" s="369"/>
      <c r="BG587" s="369"/>
      <c r="BH587" s="369"/>
      <c r="BI587" s="369"/>
      <c r="BJ587" s="369"/>
    </row>
    <row r="588" spans="3:62" x14ac:dyDescent="0.25">
      <c r="C588" s="369"/>
      <c r="D588" s="369"/>
      <c r="E588" s="369"/>
      <c r="F588" s="369"/>
      <c r="G588" s="369"/>
      <c r="H588" s="369"/>
      <c r="I588" s="369"/>
      <c r="J588" s="369"/>
      <c r="K588" s="369"/>
      <c r="L588" s="369"/>
      <c r="M588" s="369"/>
      <c r="N588" s="369"/>
      <c r="O588" s="369"/>
      <c r="P588" s="369"/>
      <c r="Q588" s="369"/>
      <c r="R588" s="369"/>
      <c r="S588" s="369"/>
      <c r="T588" s="369"/>
      <c r="U588" s="369"/>
      <c r="V588" s="369"/>
      <c r="W588" s="369"/>
      <c r="X588" s="369"/>
      <c r="Y588" s="369"/>
      <c r="Z588" s="369"/>
      <c r="AA588" s="369"/>
      <c r="AB588" s="369"/>
      <c r="AC588" s="369"/>
      <c r="AD588" s="369"/>
      <c r="AE588" s="369"/>
      <c r="AF588" s="369"/>
      <c r="AG588" s="369"/>
      <c r="AH588" s="369"/>
      <c r="AI588" s="369"/>
      <c r="AJ588" s="369"/>
      <c r="AK588" s="369"/>
      <c r="AL588" s="369"/>
      <c r="AM588" s="369"/>
      <c r="AN588" s="369"/>
      <c r="AO588" s="369"/>
      <c r="AP588" s="369"/>
      <c r="AQ588" s="369"/>
      <c r="AR588" s="369"/>
      <c r="AS588" s="369"/>
      <c r="AT588" s="369"/>
      <c r="AU588" s="369"/>
      <c r="AV588" s="369"/>
      <c r="AW588" s="369"/>
      <c r="AX588" s="369"/>
      <c r="AY588" s="369"/>
      <c r="AZ588" s="369"/>
      <c r="BA588" s="369"/>
      <c r="BB588" s="369"/>
      <c r="BC588" s="369"/>
      <c r="BD588" s="369"/>
      <c r="BE588" s="369"/>
      <c r="BF588" s="369"/>
      <c r="BG588" s="369"/>
      <c r="BH588" s="369"/>
      <c r="BI588" s="369"/>
      <c r="BJ588" s="369"/>
    </row>
    <row r="589" spans="3:62" x14ac:dyDescent="0.25">
      <c r="C589" s="369"/>
      <c r="D589" s="369"/>
      <c r="E589" s="369"/>
      <c r="F589" s="369"/>
      <c r="G589" s="369"/>
      <c r="H589" s="369"/>
      <c r="I589" s="369"/>
      <c r="J589" s="369"/>
      <c r="K589" s="369"/>
      <c r="L589" s="369"/>
      <c r="M589" s="369"/>
      <c r="N589" s="369"/>
      <c r="O589" s="369"/>
      <c r="P589" s="369"/>
      <c r="Q589" s="369"/>
      <c r="R589" s="369"/>
      <c r="S589" s="369"/>
      <c r="T589" s="369"/>
      <c r="U589" s="369"/>
      <c r="V589" s="369"/>
      <c r="W589" s="369"/>
      <c r="X589" s="369"/>
      <c r="Y589" s="369"/>
      <c r="Z589" s="369"/>
      <c r="AA589" s="369"/>
      <c r="AB589" s="369"/>
      <c r="AC589" s="369"/>
      <c r="AD589" s="369"/>
      <c r="AE589" s="369"/>
      <c r="AF589" s="369"/>
      <c r="AG589" s="369"/>
      <c r="AH589" s="369"/>
      <c r="AI589" s="369"/>
      <c r="AJ589" s="369"/>
      <c r="AK589" s="369"/>
      <c r="AL589" s="369"/>
      <c r="AM589" s="369"/>
      <c r="AN589" s="369"/>
      <c r="AO589" s="369"/>
      <c r="AP589" s="369"/>
      <c r="AQ589" s="369"/>
      <c r="AR589" s="369"/>
      <c r="AS589" s="369"/>
      <c r="AT589" s="369"/>
      <c r="AU589" s="369"/>
      <c r="AV589" s="369"/>
      <c r="AW589" s="369"/>
      <c r="AX589" s="369"/>
      <c r="AY589" s="369"/>
      <c r="AZ589" s="369"/>
      <c r="BA589" s="369"/>
      <c r="BB589" s="369"/>
      <c r="BC589" s="369"/>
      <c r="BD589" s="369"/>
      <c r="BE589" s="369"/>
      <c r="BF589" s="369"/>
      <c r="BG589" s="369"/>
      <c r="BH589" s="369"/>
      <c r="BI589" s="369"/>
      <c r="BJ589" s="369"/>
    </row>
    <row r="590" spans="3:62" x14ac:dyDescent="0.25">
      <c r="C590" s="369"/>
      <c r="D590" s="369"/>
      <c r="E590" s="369"/>
      <c r="F590" s="369"/>
      <c r="G590" s="369"/>
      <c r="H590" s="369"/>
      <c r="I590" s="369"/>
      <c r="J590" s="369"/>
      <c r="K590" s="369"/>
      <c r="L590" s="369"/>
      <c r="M590" s="369"/>
      <c r="N590" s="369"/>
      <c r="O590" s="369"/>
      <c r="P590" s="369"/>
      <c r="Q590" s="369"/>
      <c r="R590" s="369"/>
      <c r="S590" s="369"/>
      <c r="T590" s="369"/>
      <c r="U590" s="369"/>
      <c r="V590" s="369"/>
      <c r="W590" s="369"/>
      <c r="X590" s="369"/>
      <c r="Y590" s="369"/>
      <c r="Z590" s="369"/>
      <c r="AA590" s="369"/>
      <c r="AB590" s="369"/>
      <c r="AC590" s="369"/>
      <c r="AD590" s="369"/>
      <c r="AE590" s="369"/>
      <c r="AF590" s="369"/>
      <c r="AG590" s="369"/>
      <c r="AH590" s="369"/>
      <c r="AI590" s="369"/>
      <c r="AJ590" s="369"/>
      <c r="AK590" s="369"/>
      <c r="AL590" s="369"/>
      <c r="AM590" s="369"/>
      <c r="AN590" s="369"/>
      <c r="AO590" s="369"/>
      <c r="AP590" s="369"/>
      <c r="AQ590" s="369"/>
      <c r="AR590" s="369"/>
      <c r="AS590" s="369"/>
      <c r="AT590" s="369"/>
      <c r="AU590" s="369"/>
      <c r="AV590" s="369"/>
      <c r="AW590" s="369"/>
      <c r="AX590" s="369"/>
      <c r="AY590" s="369"/>
      <c r="AZ590" s="369"/>
      <c r="BA590" s="369"/>
      <c r="BB590" s="369"/>
      <c r="BC590" s="369"/>
      <c r="BD590" s="369"/>
      <c r="BE590" s="369"/>
      <c r="BF590" s="369"/>
      <c r="BG590" s="369"/>
      <c r="BH590" s="369"/>
      <c r="BI590" s="369"/>
      <c r="BJ590" s="369"/>
    </row>
    <row r="591" spans="3:62" x14ac:dyDescent="0.25">
      <c r="C591" s="369"/>
      <c r="D591" s="369"/>
      <c r="E591" s="369"/>
      <c r="F591" s="369"/>
      <c r="G591" s="369"/>
      <c r="H591" s="369"/>
      <c r="I591" s="369"/>
      <c r="J591" s="369"/>
      <c r="K591" s="369"/>
      <c r="L591" s="369"/>
      <c r="M591" s="369"/>
      <c r="N591" s="369"/>
      <c r="O591" s="369"/>
      <c r="P591" s="369"/>
      <c r="Q591" s="369"/>
      <c r="R591" s="369"/>
      <c r="S591" s="369"/>
      <c r="T591" s="369"/>
      <c r="U591" s="369"/>
      <c r="V591" s="369"/>
      <c r="W591" s="369"/>
      <c r="X591" s="369"/>
      <c r="Y591" s="369"/>
      <c r="Z591" s="369"/>
      <c r="AA591" s="369"/>
      <c r="AB591" s="369"/>
      <c r="AC591" s="369"/>
      <c r="AD591" s="369"/>
      <c r="AE591" s="369"/>
      <c r="AF591" s="369"/>
      <c r="AG591" s="369"/>
      <c r="AH591" s="369"/>
      <c r="AI591" s="369"/>
      <c r="AJ591" s="369"/>
      <c r="AK591" s="369"/>
      <c r="AL591" s="369"/>
      <c r="AM591" s="369"/>
      <c r="AN591" s="369"/>
      <c r="AO591" s="369"/>
      <c r="AP591" s="369"/>
      <c r="AQ591" s="369"/>
      <c r="AR591" s="369"/>
      <c r="AS591" s="369"/>
      <c r="AT591" s="369"/>
      <c r="AU591" s="369"/>
      <c r="AV591" s="369"/>
      <c r="AW591" s="369"/>
      <c r="AX591" s="369"/>
      <c r="AY591" s="369"/>
      <c r="AZ591" s="369"/>
      <c r="BA591" s="369"/>
      <c r="BB591" s="369"/>
      <c r="BC591" s="369"/>
      <c r="BD591" s="369"/>
      <c r="BE591" s="369"/>
      <c r="BF591" s="369"/>
      <c r="BG591" s="369"/>
      <c r="BH591" s="369"/>
      <c r="BI591" s="369"/>
      <c r="BJ591" s="369"/>
    </row>
    <row r="592" spans="3:62" x14ac:dyDescent="0.25">
      <c r="C592" s="369"/>
      <c r="D592" s="369"/>
      <c r="E592" s="369"/>
      <c r="F592" s="369"/>
      <c r="G592" s="369"/>
      <c r="H592" s="369"/>
      <c r="I592" s="369"/>
      <c r="J592" s="369"/>
      <c r="K592" s="369"/>
      <c r="L592" s="369"/>
      <c r="M592" s="369"/>
      <c r="N592" s="369"/>
      <c r="O592" s="369"/>
      <c r="P592" s="369"/>
      <c r="Q592" s="369"/>
      <c r="R592" s="369"/>
      <c r="S592" s="369"/>
      <c r="T592" s="369"/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69"/>
      <c r="AI592" s="369"/>
      <c r="AJ592" s="369"/>
      <c r="AK592" s="369"/>
      <c r="AL592" s="369"/>
      <c r="AM592" s="369"/>
      <c r="AN592" s="369"/>
      <c r="AO592" s="369"/>
      <c r="AP592" s="369"/>
      <c r="AQ592" s="369"/>
      <c r="AR592" s="369"/>
      <c r="AS592" s="369"/>
      <c r="AT592" s="369"/>
      <c r="AU592" s="369"/>
      <c r="AV592" s="369"/>
      <c r="AW592" s="369"/>
      <c r="AX592" s="369"/>
      <c r="AY592" s="369"/>
      <c r="AZ592" s="369"/>
      <c r="BA592" s="369"/>
      <c r="BB592" s="369"/>
      <c r="BC592" s="369"/>
      <c r="BD592" s="369"/>
      <c r="BE592" s="369"/>
      <c r="BF592" s="369"/>
      <c r="BG592" s="369"/>
      <c r="BH592" s="369"/>
      <c r="BI592" s="369"/>
      <c r="BJ592" s="369"/>
    </row>
    <row r="593" spans="3:62" x14ac:dyDescent="0.25">
      <c r="C593" s="369"/>
      <c r="D593" s="369"/>
      <c r="E593" s="369"/>
      <c r="F593" s="369"/>
      <c r="G593" s="369"/>
      <c r="H593" s="369"/>
      <c r="I593" s="369"/>
      <c r="J593" s="369"/>
      <c r="K593" s="369"/>
      <c r="L593" s="369"/>
      <c r="M593" s="369"/>
      <c r="N593" s="369"/>
      <c r="O593" s="369"/>
      <c r="P593" s="369"/>
      <c r="Q593" s="369"/>
      <c r="R593" s="369"/>
      <c r="S593" s="369"/>
      <c r="T593" s="369"/>
      <c r="U593" s="369"/>
      <c r="V593" s="369"/>
      <c r="W593" s="369"/>
      <c r="X593" s="369"/>
      <c r="Y593" s="369"/>
      <c r="Z593" s="369"/>
      <c r="AA593" s="369"/>
      <c r="AB593" s="369"/>
      <c r="AC593" s="369"/>
      <c r="AD593" s="369"/>
      <c r="AE593" s="369"/>
      <c r="AF593" s="369"/>
      <c r="AG593" s="369"/>
      <c r="AH593" s="369"/>
      <c r="AI593" s="369"/>
      <c r="AJ593" s="369"/>
      <c r="AK593" s="369"/>
      <c r="AL593" s="369"/>
      <c r="AM593" s="369"/>
      <c r="AN593" s="369"/>
      <c r="AO593" s="369"/>
      <c r="AP593" s="369"/>
      <c r="AQ593" s="369"/>
      <c r="AR593" s="369"/>
      <c r="AS593" s="369"/>
      <c r="AT593" s="369"/>
      <c r="AU593" s="369"/>
      <c r="AV593" s="369"/>
      <c r="AW593" s="369"/>
      <c r="AX593" s="369"/>
      <c r="AY593" s="369"/>
      <c r="AZ593" s="369"/>
      <c r="BA593" s="369"/>
      <c r="BB593" s="369"/>
      <c r="BC593" s="369"/>
      <c r="BD593" s="369"/>
      <c r="BE593" s="369"/>
      <c r="BF593" s="369"/>
      <c r="BG593" s="369"/>
      <c r="BH593" s="369"/>
      <c r="BI593" s="369"/>
      <c r="BJ593" s="369"/>
    </row>
    <row r="594" spans="3:62" x14ac:dyDescent="0.25">
      <c r="C594" s="369"/>
      <c r="D594" s="369"/>
      <c r="E594" s="369"/>
      <c r="F594" s="369"/>
      <c r="G594" s="369"/>
      <c r="H594" s="369"/>
      <c r="I594" s="369"/>
      <c r="J594" s="369"/>
      <c r="K594" s="369"/>
      <c r="L594" s="369"/>
      <c r="M594" s="369"/>
      <c r="N594" s="369"/>
      <c r="O594" s="369"/>
      <c r="P594" s="369"/>
      <c r="Q594" s="369"/>
      <c r="R594" s="369"/>
      <c r="S594" s="369"/>
      <c r="T594" s="369"/>
      <c r="U594" s="369"/>
      <c r="V594" s="369"/>
      <c r="W594" s="369"/>
      <c r="X594" s="369"/>
      <c r="Y594" s="369"/>
      <c r="Z594" s="369"/>
      <c r="AA594" s="369"/>
      <c r="AB594" s="369"/>
      <c r="AC594" s="369"/>
      <c r="AD594" s="369"/>
      <c r="AE594" s="369"/>
      <c r="AF594" s="369"/>
      <c r="AG594" s="369"/>
      <c r="AH594" s="369"/>
      <c r="AI594" s="369"/>
      <c r="AJ594" s="369"/>
      <c r="AK594" s="369"/>
      <c r="AL594" s="369"/>
      <c r="AM594" s="369"/>
      <c r="AN594" s="369"/>
      <c r="AO594" s="369"/>
      <c r="AP594" s="369"/>
      <c r="AQ594" s="369"/>
      <c r="AR594" s="369"/>
      <c r="AS594" s="369"/>
      <c r="AT594" s="369"/>
      <c r="AU594" s="369"/>
      <c r="AV594" s="369"/>
      <c r="AW594" s="369"/>
      <c r="AX594" s="369"/>
      <c r="AY594" s="369"/>
      <c r="AZ594" s="369"/>
      <c r="BA594" s="369"/>
      <c r="BB594" s="369"/>
      <c r="BC594" s="369"/>
      <c r="BD594" s="369"/>
      <c r="BE594" s="369"/>
      <c r="BF594" s="369"/>
      <c r="BG594" s="369"/>
      <c r="BH594" s="369"/>
      <c r="BI594" s="369"/>
      <c r="BJ594" s="369"/>
    </row>
    <row r="595" spans="3:62" x14ac:dyDescent="0.25">
      <c r="C595" s="369"/>
      <c r="D595" s="369"/>
      <c r="E595" s="369"/>
      <c r="F595" s="369"/>
      <c r="G595" s="369"/>
      <c r="H595" s="369"/>
      <c r="I595" s="369"/>
      <c r="J595" s="369"/>
      <c r="K595" s="369"/>
      <c r="L595" s="369"/>
      <c r="M595" s="369"/>
      <c r="N595" s="369"/>
      <c r="O595" s="369"/>
      <c r="P595" s="369"/>
      <c r="Q595" s="369"/>
      <c r="R595" s="369"/>
      <c r="S595" s="369"/>
      <c r="T595" s="369"/>
      <c r="U595" s="369"/>
      <c r="V595" s="369"/>
      <c r="W595" s="369"/>
      <c r="X595" s="369"/>
      <c r="Y595" s="369"/>
      <c r="Z595" s="369"/>
      <c r="AA595" s="369"/>
      <c r="AB595" s="369"/>
      <c r="AC595" s="369"/>
      <c r="AD595" s="369"/>
      <c r="AE595" s="369"/>
      <c r="AF595" s="369"/>
      <c r="AG595" s="369"/>
      <c r="AH595" s="369"/>
      <c r="AI595" s="369"/>
      <c r="AJ595" s="369"/>
      <c r="AK595" s="369"/>
      <c r="AL595" s="369"/>
      <c r="AM595" s="369"/>
      <c r="AN595" s="369"/>
      <c r="AO595" s="369"/>
      <c r="AP595" s="369"/>
      <c r="AQ595" s="369"/>
      <c r="AR595" s="369"/>
      <c r="AS595" s="369"/>
      <c r="AT595" s="369"/>
      <c r="AU595" s="369"/>
      <c r="AV595" s="369"/>
      <c r="AW595" s="369"/>
      <c r="AX595" s="369"/>
      <c r="AY595" s="369"/>
      <c r="AZ595" s="369"/>
      <c r="BA595" s="369"/>
      <c r="BB595" s="369"/>
      <c r="BC595" s="369"/>
      <c r="BD595" s="369"/>
      <c r="BE595" s="369"/>
      <c r="BF595" s="369"/>
      <c r="BG595" s="369"/>
      <c r="BH595" s="369"/>
      <c r="BI595" s="369"/>
      <c r="BJ595" s="369"/>
    </row>
    <row r="596" spans="3:62" x14ac:dyDescent="0.25">
      <c r="C596" s="369"/>
      <c r="D596" s="369"/>
      <c r="E596" s="369"/>
      <c r="F596" s="369"/>
      <c r="G596" s="369"/>
      <c r="H596" s="369"/>
      <c r="I596" s="369"/>
      <c r="J596" s="369"/>
      <c r="K596" s="369"/>
      <c r="L596" s="369"/>
      <c r="M596" s="369"/>
      <c r="N596" s="369"/>
      <c r="O596" s="369"/>
      <c r="P596" s="369"/>
      <c r="Q596" s="369"/>
      <c r="R596" s="369"/>
      <c r="S596" s="369"/>
      <c r="T596" s="369"/>
      <c r="U596" s="369"/>
      <c r="V596" s="369"/>
      <c r="W596" s="369"/>
      <c r="X596" s="369"/>
      <c r="Y596" s="369"/>
      <c r="Z596" s="369"/>
      <c r="AA596" s="369"/>
      <c r="AB596" s="369"/>
      <c r="AC596" s="369"/>
      <c r="AD596" s="369"/>
      <c r="AE596" s="369"/>
      <c r="AF596" s="369"/>
      <c r="AG596" s="369"/>
      <c r="AH596" s="369"/>
      <c r="AI596" s="369"/>
      <c r="AJ596" s="369"/>
      <c r="AK596" s="369"/>
      <c r="AL596" s="369"/>
      <c r="AM596" s="369"/>
      <c r="AN596" s="369"/>
      <c r="AO596" s="369"/>
      <c r="AP596" s="369"/>
      <c r="AQ596" s="369"/>
      <c r="AR596" s="369"/>
      <c r="AS596" s="369"/>
      <c r="AT596" s="369"/>
      <c r="AU596" s="369"/>
      <c r="AV596" s="369"/>
      <c r="AW596" s="369"/>
      <c r="AX596" s="369"/>
      <c r="AY596" s="369"/>
      <c r="AZ596" s="369"/>
      <c r="BA596" s="369"/>
      <c r="BB596" s="369"/>
      <c r="BC596" s="369"/>
      <c r="BD596" s="369"/>
      <c r="BE596" s="369"/>
      <c r="BF596" s="369"/>
      <c r="BG596" s="369"/>
      <c r="BH596" s="369"/>
      <c r="BI596" s="369"/>
      <c r="BJ596" s="369"/>
    </row>
    <row r="597" spans="3:62" x14ac:dyDescent="0.25">
      <c r="C597" s="369"/>
      <c r="D597" s="369"/>
      <c r="E597" s="369"/>
      <c r="F597" s="369"/>
      <c r="G597" s="369"/>
      <c r="H597" s="369"/>
      <c r="I597" s="369"/>
      <c r="J597" s="369"/>
      <c r="K597" s="369"/>
      <c r="L597" s="369"/>
      <c r="M597" s="369"/>
      <c r="N597" s="369"/>
      <c r="O597" s="369"/>
      <c r="P597" s="369"/>
      <c r="Q597" s="369"/>
      <c r="R597" s="369"/>
      <c r="S597" s="369"/>
      <c r="T597" s="369"/>
      <c r="U597" s="369"/>
      <c r="V597" s="369"/>
      <c r="W597" s="369"/>
      <c r="X597" s="369"/>
      <c r="Y597" s="369"/>
      <c r="Z597" s="369"/>
      <c r="AA597" s="369"/>
      <c r="AB597" s="369"/>
      <c r="AC597" s="369"/>
      <c r="AD597" s="369"/>
      <c r="AE597" s="369"/>
      <c r="AF597" s="369"/>
      <c r="AG597" s="369"/>
      <c r="AH597" s="369"/>
      <c r="AI597" s="369"/>
      <c r="AJ597" s="369"/>
      <c r="AK597" s="369"/>
      <c r="AL597" s="369"/>
      <c r="AM597" s="369"/>
      <c r="AN597" s="369"/>
      <c r="AO597" s="369"/>
      <c r="AP597" s="369"/>
      <c r="AQ597" s="369"/>
      <c r="AR597" s="369"/>
      <c r="AS597" s="369"/>
      <c r="AT597" s="369"/>
      <c r="AU597" s="369"/>
      <c r="AV597" s="369"/>
      <c r="AW597" s="369"/>
      <c r="AX597" s="369"/>
      <c r="AY597" s="369"/>
      <c r="AZ597" s="369"/>
      <c r="BA597" s="369"/>
      <c r="BB597" s="369"/>
      <c r="BC597" s="369"/>
      <c r="BD597" s="369"/>
      <c r="BE597" s="369"/>
      <c r="BF597" s="369"/>
      <c r="BG597" s="369"/>
      <c r="BH597" s="369"/>
      <c r="BI597" s="369"/>
      <c r="BJ597" s="369"/>
    </row>
    <row r="598" spans="3:62" x14ac:dyDescent="0.25">
      <c r="C598" s="369"/>
      <c r="D598" s="369"/>
      <c r="E598" s="369"/>
      <c r="F598" s="369"/>
      <c r="G598" s="369"/>
      <c r="H598" s="369"/>
      <c r="I598" s="369"/>
      <c r="J598" s="369"/>
      <c r="K598" s="369"/>
      <c r="L598" s="369"/>
      <c r="M598" s="369"/>
      <c r="N598" s="369"/>
      <c r="O598" s="369"/>
      <c r="P598" s="369"/>
      <c r="Q598" s="369"/>
      <c r="R598" s="369"/>
      <c r="S598" s="369"/>
      <c r="T598" s="369"/>
      <c r="U598" s="369"/>
      <c r="V598" s="369"/>
      <c r="W598" s="369"/>
      <c r="X598" s="369"/>
      <c r="Y598" s="369"/>
      <c r="Z598" s="369"/>
      <c r="AA598" s="369"/>
      <c r="AB598" s="369"/>
      <c r="AC598" s="369"/>
      <c r="AD598" s="369"/>
      <c r="AE598" s="369"/>
      <c r="AF598" s="369"/>
      <c r="AG598" s="369"/>
      <c r="AH598" s="369"/>
      <c r="AI598" s="369"/>
      <c r="AJ598" s="369"/>
      <c r="AK598" s="369"/>
      <c r="AL598" s="369"/>
      <c r="AM598" s="369"/>
      <c r="AN598" s="369"/>
      <c r="AO598" s="369"/>
      <c r="AP598" s="369"/>
      <c r="AQ598" s="369"/>
      <c r="AR598" s="369"/>
      <c r="AS598" s="369"/>
      <c r="AT598" s="369"/>
      <c r="AU598" s="369"/>
      <c r="AV598" s="369"/>
      <c r="AW598" s="369"/>
      <c r="AX598" s="369"/>
      <c r="AY598" s="369"/>
      <c r="AZ598" s="369"/>
      <c r="BA598" s="369"/>
      <c r="BB598" s="369"/>
      <c r="BC598" s="369"/>
      <c r="BD598" s="369"/>
      <c r="BE598" s="369"/>
      <c r="BF598" s="369"/>
      <c r="BG598" s="369"/>
      <c r="BH598" s="369"/>
      <c r="BI598" s="369"/>
      <c r="BJ598" s="369"/>
    </row>
    <row r="599" spans="3:62" x14ac:dyDescent="0.25">
      <c r="C599" s="369"/>
      <c r="D599" s="369"/>
      <c r="E599" s="369"/>
      <c r="F599" s="369"/>
      <c r="G599" s="369"/>
      <c r="H599" s="369"/>
      <c r="I599" s="369"/>
      <c r="J599" s="369"/>
      <c r="K599" s="369"/>
      <c r="L599" s="369"/>
      <c r="M599" s="369"/>
      <c r="N599" s="369"/>
      <c r="O599" s="369"/>
      <c r="P599" s="369"/>
      <c r="Q599" s="369"/>
      <c r="R599" s="369"/>
      <c r="S599" s="369"/>
      <c r="T599" s="369"/>
      <c r="U599" s="369"/>
      <c r="V599" s="369"/>
      <c r="W599" s="369"/>
      <c r="X599" s="369"/>
      <c r="Y599" s="369"/>
      <c r="Z599" s="369"/>
      <c r="AA599" s="369"/>
      <c r="AB599" s="369"/>
      <c r="AC599" s="369"/>
      <c r="AD599" s="369"/>
      <c r="AE599" s="369"/>
      <c r="AF599" s="369"/>
      <c r="AG599" s="369"/>
      <c r="AH599" s="369"/>
      <c r="AI599" s="369"/>
      <c r="AJ599" s="369"/>
      <c r="AK599" s="369"/>
      <c r="AL599" s="369"/>
      <c r="AM599" s="369"/>
      <c r="AN599" s="369"/>
      <c r="AO599" s="369"/>
      <c r="AP599" s="369"/>
      <c r="AQ599" s="369"/>
      <c r="AR599" s="369"/>
      <c r="AS599" s="369"/>
      <c r="AT599" s="369"/>
      <c r="AU599" s="369"/>
      <c r="AV599" s="369"/>
      <c r="AW599" s="369"/>
      <c r="AX599" s="369"/>
      <c r="AY599" s="369"/>
      <c r="AZ599" s="369"/>
      <c r="BA599" s="369"/>
      <c r="BB599" s="369"/>
      <c r="BC599" s="369"/>
      <c r="BD599" s="369"/>
      <c r="BE599" s="369"/>
      <c r="BF599" s="369"/>
      <c r="BG599" s="369"/>
      <c r="BH599" s="369"/>
      <c r="BI599" s="369"/>
      <c r="BJ599" s="369"/>
    </row>
    <row r="600" spans="3:62" x14ac:dyDescent="0.25">
      <c r="C600" s="369"/>
      <c r="D600" s="369"/>
      <c r="E600" s="369"/>
      <c r="F600" s="369"/>
      <c r="G600" s="369"/>
      <c r="H600" s="369"/>
      <c r="I600" s="369"/>
      <c r="J600" s="369"/>
      <c r="K600" s="369"/>
      <c r="L600" s="369"/>
      <c r="M600" s="369"/>
      <c r="N600" s="369"/>
      <c r="O600" s="369"/>
      <c r="P600" s="369"/>
      <c r="Q600" s="369"/>
      <c r="R600" s="369"/>
      <c r="S600" s="369"/>
      <c r="T600" s="369"/>
      <c r="U600" s="369"/>
      <c r="V600" s="369"/>
      <c r="W600" s="369"/>
      <c r="X600" s="369"/>
      <c r="Y600" s="369"/>
      <c r="Z600" s="369"/>
      <c r="AA600" s="369"/>
      <c r="AB600" s="369"/>
      <c r="AC600" s="369"/>
      <c r="AD600" s="369"/>
      <c r="AE600" s="369"/>
      <c r="AF600" s="369"/>
      <c r="AG600" s="369"/>
      <c r="AH600" s="369"/>
      <c r="AI600" s="369"/>
      <c r="AJ600" s="369"/>
      <c r="AK600" s="369"/>
      <c r="AL600" s="369"/>
      <c r="AM600" s="369"/>
      <c r="AN600" s="369"/>
      <c r="AO600" s="369"/>
      <c r="AP600" s="369"/>
      <c r="AQ600" s="369"/>
      <c r="AR600" s="369"/>
      <c r="AS600" s="369"/>
      <c r="AT600" s="369"/>
      <c r="AU600" s="369"/>
      <c r="AV600" s="369"/>
      <c r="AW600" s="369"/>
      <c r="AX600" s="369"/>
      <c r="AY600" s="369"/>
      <c r="AZ600" s="369"/>
      <c r="BA600" s="369"/>
      <c r="BB600" s="369"/>
      <c r="BC600" s="369"/>
      <c r="BD600" s="369"/>
      <c r="BE600" s="369"/>
      <c r="BF600" s="369"/>
      <c r="BG600" s="369"/>
      <c r="BH600" s="369"/>
      <c r="BI600" s="369"/>
      <c r="BJ600" s="369"/>
    </row>
  </sheetData>
  <sheetProtection password="F4D7" sheet="1" objects="1" scenarios="1" formatCells="0" formatColumns="0" formatRows="0"/>
  <mergeCells count="42">
    <mergeCell ref="A12:B12"/>
    <mergeCell ref="A13:B13"/>
    <mergeCell ref="A14:B14"/>
    <mergeCell ref="A10:B10"/>
    <mergeCell ref="A11:B1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  <mergeCell ref="A26:B26"/>
    <mergeCell ref="A27:B27"/>
    <mergeCell ref="A30:B30"/>
    <mergeCell ref="A32:B32"/>
    <mergeCell ref="A36:B36"/>
    <mergeCell ref="A33:B33"/>
    <mergeCell ref="A28:B28"/>
    <mergeCell ref="A37:B37"/>
    <mergeCell ref="A34:B34"/>
    <mergeCell ref="A44:B44"/>
    <mergeCell ref="A38:B38"/>
    <mergeCell ref="A40:B40"/>
    <mergeCell ref="A42:B42"/>
    <mergeCell ref="A43:B43"/>
    <mergeCell ref="A41:B41"/>
    <mergeCell ref="A45:B45"/>
    <mergeCell ref="A50:B50"/>
    <mergeCell ref="A52:B52"/>
    <mergeCell ref="A51:B51"/>
    <mergeCell ref="A46:B46"/>
    <mergeCell ref="A47:B47"/>
    <mergeCell ref="A48:B48"/>
    <mergeCell ref="A8:C8"/>
    <mergeCell ref="A7:C7"/>
    <mergeCell ref="A6:C6"/>
    <mergeCell ref="A1:B4"/>
    <mergeCell ref="D1:G4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5"/>
  <sheetViews>
    <sheetView showGridLines="0" topLeftCell="A31" zoomScale="90" zoomScaleNormal="90" workbookViewId="0">
      <selection activeCell="C38" sqref="C38"/>
    </sheetView>
  </sheetViews>
  <sheetFormatPr baseColWidth="10" defaultRowHeight="15" x14ac:dyDescent="0.25"/>
  <cols>
    <col min="1" max="1" width="30.85546875" style="306" bestFit="1" customWidth="1"/>
    <col min="2" max="2" width="14" style="155" customWidth="1"/>
    <col min="3" max="17" width="15.85546875" style="539" customWidth="1"/>
    <col min="18" max="16384" width="11.42578125" style="539"/>
  </cols>
  <sheetData>
    <row r="1" spans="1:28" ht="15" customHeight="1" x14ac:dyDescent="0.25">
      <c r="A1" s="801"/>
      <c r="B1" s="801"/>
      <c r="C1" s="805"/>
      <c r="D1" s="803" t="s">
        <v>295</v>
      </c>
      <c r="E1" s="803"/>
      <c r="F1" s="803"/>
      <c r="G1" s="803"/>
    </row>
    <row r="2" spans="1:28" ht="15" customHeight="1" x14ac:dyDescent="0.25">
      <c r="A2" s="801"/>
      <c r="B2" s="801"/>
      <c r="C2" s="802"/>
      <c r="D2" s="803"/>
      <c r="E2" s="803"/>
      <c r="F2" s="803"/>
      <c r="G2" s="803"/>
    </row>
    <row r="3" spans="1:28" ht="15" customHeight="1" x14ac:dyDescent="0.25">
      <c r="A3" s="801"/>
      <c r="B3" s="801"/>
      <c r="C3" s="802"/>
      <c r="D3" s="803"/>
      <c r="E3" s="803"/>
      <c r="F3" s="803"/>
      <c r="G3" s="803"/>
    </row>
    <row r="4" spans="1:28" ht="15" customHeight="1" x14ac:dyDescent="0.25">
      <c r="A4" s="801"/>
      <c r="B4" s="801"/>
      <c r="C4" s="802"/>
      <c r="D4" s="803"/>
      <c r="E4" s="803"/>
      <c r="F4" s="803"/>
      <c r="G4" s="803"/>
    </row>
    <row r="6" spans="1:28" ht="18.75" x14ac:dyDescent="0.3">
      <c r="A6" s="791" t="str">
        <f>'Datos de Ingreso'!B2</f>
        <v>XYZ</v>
      </c>
      <c r="B6" s="791"/>
      <c r="C6" s="791"/>
    </row>
    <row r="7" spans="1:28" x14ac:dyDescent="0.25">
      <c r="A7" s="747" t="s">
        <v>288</v>
      </c>
      <c r="B7" s="747"/>
      <c r="C7" s="747"/>
    </row>
    <row r="8" spans="1:28" x14ac:dyDescent="0.25">
      <c r="A8" s="748" t="s">
        <v>9</v>
      </c>
      <c r="B8" s="748"/>
      <c r="C8" s="748"/>
    </row>
    <row r="9" spans="1:28" s="297" customFormat="1" ht="12.75" x14ac:dyDescent="0.2">
      <c r="A9" s="299"/>
      <c r="B9" s="299"/>
    </row>
    <row r="10" spans="1:28" s="569" customFormat="1" ht="15.75" x14ac:dyDescent="0.25">
      <c r="A10" s="775" t="s">
        <v>8</v>
      </c>
      <c r="B10" s="776"/>
      <c r="C10" s="567" t="s">
        <v>311</v>
      </c>
      <c r="D10" s="567" t="s">
        <v>312</v>
      </c>
      <c r="E10" s="567" t="s">
        <v>313</v>
      </c>
      <c r="F10" s="567" t="s">
        <v>314</v>
      </c>
      <c r="G10" s="567" t="s">
        <v>315</v>
      </c>
      <c r="H10" s="567" t="s">
        <v>316</v>
      </c>
      <c r="I10" s="567" t="s">
        <v>317</v>
      </c>
      <c r="J10" s="567" t="s">
        <v>318</v>
      </c>
      <c r="K10" s="567" t="s">
        <v>319</v>
      </c>
      <c r="L10" s="567" t="s">
        <v>320</v>
      </c>
      <c r="M10" s="567" t="s">
        <v>321</v>
      </c>
      <c r="N10" s="567" t="s">
        <v>322</v>
      </c>
      <c r="O10" s="567" t="s">
        <v>323</v>
      </c>
      <c r="P10" s="567" t="s">
        <v>324</v>
      </c>
      <c r="Q10" s="567" t="s">
        <v>325</v>
      </c>
      <c r="R10" s="568" t="s">
        <v>141</v>
      </c>
    </row>
    <row r="11" spans="1:28" s="569" customFormat="1" x14ac:dyDescent="0.25">
      <c r="A11" s="789" t="s">
        <v>287</v>
      </c>
      <c r="B11" s="790"/>
      <c r="C11" s="570">
        <f>SUM('Modelo de flujo'!C11:F11)</f>
        <v>0</v>
      </c>
      <c r="D11" s="570">
        <f>SUM('Modelo de flujo'!G11:J11)</f>
        <v>0</v>
      </c>
      <c r="E11" s="570">
        <f>SUM('Modelo de flujo'!K11:N11)</f>
        <v>0</v>
      </c>
      <c r="F11" s="570">
        <f>SUM('Modelo de flujo'!O11:R11)</f>
        <v>0</v>
      </c>
      <c r="G11" s="570">
        <f>SUM('Modelo de flujo'!S11:V11)</f>
        <v>0</v>
      </c>
      <c r="H11" s="570">
        <f>SUM('Modelo de flujo'!W11:Z11)</f>
        <v>0</v>
      </c>
      <c r="I11" s="570">
        <f>SUM('Modelo de flujo'!AA11:AD11)</f>
        <v>0</v>
      </c>
      <c r="J11" s="570">
        <f>SUM('Modelo de flujo'!AE11:AH11)</f>
        <v>0</v>
      </c>
      <c r="K11" s="570">
        <f>SUM('Modelo de flujo'!AI11:AL11)</f>
        <v>0</v>
      </c>
      <c r="L11" s="570">
        <f>SUM('Modelo de flujo'!AM11:AP11)</f>
        <v>0</v>
      </c>
      <c r="M11" s="570">
        <f>SUM('Modelo de flujo'!AQ11:AT11)</f>
        <v>0</v>
      </c>
      <c r="N11" s="570">
        <f>SUM('Modelo de flujo'!AV11:AX11)</f>
        <v>0</v>
      </c>
      <c r="O11" s="570">
        <f>SUM('Modelo de flujo'!AY11:BB11)</f>
        <v>0</v>
      </c>
      <c r="P11" s="570">
        <f>SUM('Modelo de flujo'!BC11:BF11)</f>
        <v>0</v>
      </c>
      <c r="Q11" s="570">
        <f>SUM('Modelo de flujo'!BG11:BJ11)</f>
        <v>0</v>
      </c>
      <c r="R11" s="571">
        <f>SUM(C11:Q11)</f>
        <v>0</v>
      </c>
      <c r="S11" s="572"/>
      <c r="T11" s="572"/>
      <c r="U11" s="572"/>
      <c r="V11" s="572"/>
      <c r="W11" s="572"/>
      <c r="X11" s="572"/>
      <c r="Y11" s="572"/>
      <c r="Z11" s="572"/>
      <c r="AA11" s="572"/>
      <c r="AB11" s="572"/>
    </row>
    <row r="12" spans="1:28" s="569" customFormat="1" x14ac:dyDescent="0.25">
      <c r="A12" s="783" t="s">
        <v>286</v>
      </c>
      <c r="B12" s="784"/>
      <c r="C12" s="573">
        <f>SUM('Modelo de flujo'!C12:F12)</f>
        <v>0</v>
      </c>
      <c r="D12" s="573">
        <f>SUM('Modelo de flujo'!G12:J12)</f>
        <v>0</v>
      </c>
      <c r="E12" s="573">
        <f>SUM('Modelo de flujo'!K12:N12)</f>
        <v>0</v>
      </c>
      <c r="F12" s="573">
        <f>SUM('Modelo de flujo'!O12:R12)</f>
        <v>0</v>
      </c>
      <c r="G12" s="573">
        <f>SUM('Modelo de flujo'!S12:V12)</f>
        <v>0</v>
      </c>
      <c r="H12" s="573">
        <f>SUM('Modelo de flujo'!W12:Z12)</f>
        <v>0</v>
      </c>
      <c r="I12" s="573">
        <f>SUM('Modelo de flujo'!AA12:AD12)</f>
        <v>0</v>
      </c>
      <c r="J12" s="573">
        <f>SUM('Modelo de flujo'!AE12:AH12)</f>
        <v>0</v>
      </c>
      <c r="K12" s="573">
        <f>SUM('Modelo de flujo'!AI12:AL12)</f>
        <v>0</v>
      </c>
      <c r="L12" s="573">
        <f>SUM('Modelo de flujo'!AM12:AP12)</f>
        <v>0</v>
      </c>
      <c r="M12" s="573">
        <f>SUM('Modelo de flujo'!AQ12:AT12)</f>
        <v>0</v>
      </c>
      <c r="N12" s="573">
        <f>SUM('Modelo de flujo'!AV12:AX12)</f>
        <v>0</v>
      </c>
      <c r="O12" s="573">
        <f>SUM('Modelo de flujo'!AY12:BB12)</f>
        <v>0</v>
      </c>
      <c r="P12" s="573">
        <f>SUM('Modelo de flujo'!BC12:BF12)</f>
        <v>0</v>
      </c>
      <c r="Q12" s="573">
        <f>SUM('Modelo de flujo'!BG12:BJ12)</f>
        <v>0</v>
      </c>
      <c r="R12" s="571">
        <f>SUM(C12:Q12)</f>
        <v>0</v>
      </c>
      <c r="S12" s="572"/>
      <c r="T12" s="572"/>
      <c r="U12" s="572"/>
      <c r="V12" s="572"/>
      <c r="W12" s="572"/>
      <c r="X12" s="572"/>
      <c r="Y12" s="572"/>
      <c r="Z12" s="572"/>
      <c r="AA12" s="572"/>
      <c r="AB12" s="572"/>
    </row>
    <row r="13" spans="1:28" s="569" customFormat="1" x14ac:dyDescent="0.25">
      <c r="A13" s="783" t="s">
        <v>285</v>
      </c>
      <c r="B13" s="784"/>
      <c r="C13" s="573">
        <f>SUM('Modelo de flujo'!C13:F13)</f>
        <v>0</v>
      </c>
      <c r="D13" s="573">
        <f>SUM('Modelo de flujo'!G13:J13)</f>
        <v>0</v>
      </c>
      <c r="E13" s="573">
        <f>SUM('Modelo de flujo'!K13:N13)</f>
        <v>0</v>
      </c>
      <c r="F13" s="573">
        <f>SUM('Modelo de flujo'!O13:R13)</f>
        <v>0</v>
      </c>
      <c r="G13" s="573">
        <f>SUM('Modelo de flujo'!S13:V13)</f>
        <v>0</v>
      </c>
      <c r="H13" s="573">
        <f>SUM('Modelo de flujo'!W13:Z13)</f>
        <v>0</v>
      </c>
      <c r="I13" s="573">
        <f>SUM('Modelo de flujo'!AA13:AD13)</f>
        <v>0</v>
      </c>
      <c r="J13" s="573">
        <f>SUM('Modelo de flujo'!AE13:AH13)</f>
        <v>0</v>
      </c>
      <c r="K13" s="573">
        <f>SUM('Modelo de flujo'!AI13:AL13)</f>
        <v>0</v>
      </c>
      <c r="L13" s="573">
        <f>SUM('Modelo de flujo'!AM13:AP13)</f>
        <v>0</v>
      </c>
      <c r="M13" s="573">
        <f>SUM('Modelo de flujo'!AQ13:AT13)</f>
        <v>0</v>
      </c>
      <c r="N13" s="573">
        <f>SUM('Modelo de flujo'!AV13:AX13)</f>
        <v>0</v>
      </c>
      <c r="O13" s="573">
        <f>SUM('Modelo de flujo'!AY13:BB13)</f>
        <v>0</v>
      </c>
      <c r="P13" s="573">
        <f>SUM('Modelo de flujo'!BC13:BF13)</f>
        <v>0</v>
      </c>
      <c r="Q13" s="573">
        <f>SUM('Modelo de flujo'!BG13:BJ13)</f>
        <v>0</v>
      </c>
      <c r="R13" s="571">
        <f>SUM(C13:Q13)</f>
        <v>0</v>
      </c>
      <c r="S13" s="572"/>
      <c r="T13" s="572"/>
      <c r="U13" s="572"/>
      <c r="V13" s="572"/>
      <c r="W13" s="572"/>
      <c r="X13" s="572"/>
      <c r="Y13" s="572"/>
      <c r="Z13" s="572"/>
      <c r="AA13" s="572"/>
      <c r="AB13" s="572"/>
    </row>
    <row r="14" spans="1:28" s="569" customFormat="1" x14ac:dyDescent="0.25">
      <c r="A14" s="769" t="s">
        <v>83</v>
      </c>
      <c r="B14" s="769"/>
      <c r="C14" s="574">
        <f>SUM(C11:C13)</f>
        <v>0</v>
      </c>
      <c r="D14" s="575">
        <f t="shared" ref="D14:Q14" si="0">SUM(D11:D13)</f>
        <v>0</v>
      </c>
      <c r="E14" s="575">
        <f t="shared" si="0"/>
        <v>0</v>
      </c>
      <c r="F14" s="575">
        <f t="shared" si="0"/>
        <v>0</v>
      </c>
      <c r="G14" s="575">
        <f t="shared" si="0"/>
        <v>0</v>
      </c>
      <c r="H14" s="575">
        <f t="shared" si="0"/>
        <v>0</v>
      </c>
      <c r="I14" s="575">
        <f t="shared" si="0"/>
        <v>0</v>
      </c>
      <c r="J14" s="575">
        <f t="shared" si="0"/>
        <v>0</v>
      </c>
      <c r="K14" s="575">
        <f t="shared" si="0"/>
        <v>0</v>
      </c>
      <c r="L14" s="575">
        <f t="shared" si="0"/>
        <v>0</v>
      </c>
      <c r="M14" s="575">
        <f t="shared" si="0"/>
        <v>0</v>
      </c>
      <c r="N14" s="575">
        <f t="shared" si="0"/>
        <v>0</v>
      </c>
      <c r="O14" s="575">
        <f t="shared" si="0"/>
        <v>0</v>
      </c>
      <c r="P14" s="575">
        <f t="shared" si="0"/>
        <v>0</v>
      </c>
      <c r="Q14" s="575">
        <f t="shared" si="0"/>
        <v>0</v>
      </c>
      <c r="R14" s="576">
        <f>SUM(R11:R13)</f>
        <v>0</v>
      </c>
    </row>
    <row r="15" spans="1:28" s="569" customFormat="1" ht="6" customHeight="1" x14ac:dyDescent="0.25">
      <c r="A15" s="307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</row>
    <row r="16" spans="1:28" s="569" customFormat="1" ht="15.75" x14ac:dyDescent="0.25">
      <c r="A16" s="775" t="s">
        <v>7</v>
      </c>
      <c r="B16" s="776"/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</row>
    <row r="17" spans="1:30" s="569" customFormat="1" x14ac:dyDescent="0.25">
      <c r="A17" s="534" t="s">
        <v>284</v>
      </c>
      <c r="B17" s="535"/>
      <c r="C17" s="570">
        <f>SUM('Modelo de flujo'!C17:F17)</f>
        <v>0</v>
      </c>
      <c r="D17" s="570">
        <f>SUM('Modelo de flujo'!G17:J17)</f>
        <v>0</v>
      </c>
      <c r="E17" s="570">
        <f>SUM('Modelo de flujo'!K17:N17)</f>
        <v>0</v>
      </c>
      <c r="F17" s="570">
        <f>SUM('Modelo de flujo'!O17:R17)</f>
        <v>0</v>
      </c>
      <c r="G17" s="570">
        <f>SUM('Modelo de flujo'!S17:V17)</f>
        <v>0</v>
      </c>
      <c r="H17" s="570">
        <f>SUM('Modelo de flujo'!W17:Z17)</f>
        <v>0</v>
      </c>
      <c r="I17" s="570">
        <f>SUM('Modelo de flujo'!AA17:AD17)</f>
        <v>0</v>
      </c>
      <c r="J17" s="570">
        <f>SUM('Modelo de flujo'!AE17:AH17)</f>
        <v>0</v>
      </c>
      <c r="K17" s="570">
        <f>SUM('Modelo de flujo'!AI17:AL17)</f>
        <v>0</v>
      </c>
      <c r="L17" s="570">
        <f>SUM('Modelo de flujo'!AM17:AP17)</f>
        <v>0</v>
      </c>
      <c r="M17" s="570">
        <f>SUM('Modelo de flujo'!AQ17:AT17)</f>
        <v>0</v>
      </c>
      <c r="N17" s="570">
        <f>SUM('Modelo de flujo'!AV17:AX17)</f>
        <v>0</v>
      </c>
      <c r="O17" s="570">
        <f>SUM('Modelo de flujo'!AY17:BB17)</f>
        <v>0</v>
      </c>
      <c r="P17" s="570">
        <f>SUM('Modelo de flujo'!BC17:BF17)</f>
        <v>0</v>
      </c>
      <c r="Q17" s="570">
        <f>SUM('Modelo de flujo'!BG17:BJ17)</f>
        <v>0</v>
      </c>
      <c r="R17" s="579">
        <f t="shared" ref="R17:R27" si="1">SUM(C17:Q17)</f>
        <v>0</v>
      </c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</row>
    <row r="18" spans="1:30" s="569" customFormat="1" x14ac:dyDescent="0.25">
      <c r="A18" s="534" t="s">
        <v>283</v>
      </c>
      <c r="B18" s="535"/>
      <c r="C18" s="573">
        <f>SUM('Modelo de flujo'!C18:F18)</f>
        <v>0</v>
      </c>
      <c r="D18" s="573">
        <f>SUM('Modelo de flujo'!G18:J18)</f>
        <v>0</v>
      </c>
      <c r="E18" s="573">
        <f>SUM('Modelo de flujo'!K18:N18)</f>
        <v>0</v>
      </c>
      <c r="F18" s="573">
        <f>SUM('Modelo de flujo'!O18:R18)</f>
        <v>0</v>
      </c>
      <c r="G18" s="573">
        <f>SUM('Modelo de flujo'!S18:V18)</f>
        <v>0</v>
      </c>
      <c r="H18" s="573">
        <f>SUM('Modelo de flujo'!W18:Z18)</f>
        <v>0</v>
      </c>
      <c r="I18" s="573">
        <f>SUM('Modelo de flujo'!AA18:AD18)</f>
        <v>0</v>
      </c>
      <c r="J18" s="573">
        <f>SUM('Modelo de flujo'!AE18:AH18)</f>
        <v>0</v>
      </c>
      <c r="K18" s="573">
        <f>SUM('Modelo de flujo'!AI18:AL18)</f>
        <v>0</v>
      </c>
      <c r="L18" s="573">
        <f>SUM('Modelo de flujo'!AM18:AP18)</f>
        <v>0</v>
      </c>
      <c r="M18" s="573">
        <f>SUM('Modelo de flujo'!AQ18:AT18)</f>
        <v>0</v>
      </c>
      <c r="N18" s="573">
        <f>SUM('Modelo de flujo'!AV18:AX18)</f>
        <v>0</v>
      </c>
      <c r="O18" s="573">
        <f>SUM('Modelo de flujo'!AY18:BB18)</f>
        <v>0</v>
      </c>
      <c r="P18" s="573">
        <f>SUM('Modelo de flujo'!BC18:BF18)</f>
        <v>0</v>
      </c>
      <c r="Q18" s="573">
        <f>SUM('Modelo de flujo'!BG18:BJ18)</f>
        <v>0</v>
      </c>
      <c r="R18" s="571">
        <f t="shared" si="1"/>
        <v>0</v>
      </c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</row>
    <row r="19" spans="1:30" s="569" customFormat="1" x14ac:dyDescent="0.25">
      <c r="A19" s="534" t="s">
        <v>282</v>
      </c>
      <c r="B19" s="535"/>
      <c r="C19" s="573">
        <f>SUM('GASTOS ADM. VTAS'!B5:E5)</f>
        <v>0</v>
      </c>
      <c r="D19" s="573">
        <f>SUM('GASTOS ADM. VTAS'!F5:I5)</f>
        <v>0</v>
      </c>
      <c r="E19" s="573">
        <f>SUM('GASTOS ADM. VTAS'!J5:M5)</f>
        <v>0</v>
      </c>
      <c r="F19" s="573">
        <f>SUM('GASTOS ADM. VTAS'!N5:Q5)</f>
        <v>0</v>
      </c>
      <c r="G19" s="573">
        <f>SUM('GASTOS ADM. VTAS'!R5:U5)</f>
        <v>0</v>
      </c>
      <c r="H19" s="573">
        <f>SUM('GASTOS ADM. VTAS'!V5:Y5)</f>
        <v>0</v>
      </c>
      <c r="I19" s="573">
        <f>SUM('GASTOS ADM. VTAS'!Z5:AC5)</f>
        <v>0</v>
      </c>
      <c r="J19" s="573">
        <f>SUM('GASTOS ADM. VTAS'!AD5:AG5)</f>
        <v>0</v>
      </c>
      <c r="K19" s="573">
        <f>SUM('GASTOS ADM. VTAS'!AH5:AK5)</f>
        <v>0</v>
      </c>
      <c r="L19" s="573">
        <f>SUM('GASTOS ADM. VTAS'!AL5:AO5)</f>
        <v>0</v>
      </c>
      <c r="M19" s="573">
        <f>SUM('GASTOS ADM. VTAS'!AP5:AS5)</f>
        <v>0</v>
      </c>
      <c r="N19" s="573">
        <f>SUM('GASTOS ADM. VTAS'!AT5:AW5)</f>
        <v>0</v>
      </c>
      <c r="O19" s="573">
        <f>SUM('GASTOS ADM. VTAS'!AX5:BA5)</f>
        <v>0</v>
      </c>
      <c r="P19" s="573">
        <f>SUM('GASTOS ADM. VTAS'!BB5:BE5)</f>
        <v>0</v>
      </c>
      <c r="Q19" s="573">
        <f>SUM('GASTOS ADM. VTAS'!BF5:BI5)</f>
        <v>0</v>
      </c>
      <c r="R19" s="580">
        <f t="shared" si="1"/>
        <v>0</v>
      </c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</row>
    <row r="20" spans="1:30" s="569" customFormat="1" x14ac:dyDescent="0.25">
      <c r="A20" s="534" t="s">
        <v>281</v>
      </c>
      <c r="B20" s="535"/>
      <c r="C20" s="573">
        <f>SUM('GASTOS ADM. VTAS'!B6:E6)</f>
        <v>0</v>
      </c>
      <c r="D20" s="573">
        <f>SUM('GASTOS ADM. VTAS'!F6:I6)</f>
        <v>0</v>
      </c>
      <c r="E20" s="573">
        <f>SUM('GASTOS ADM. VTAS'!J6:M6)</f>
        <v>0</v>
      </c>
      <c r="F20" s="573">
        <f>SUM('GASTOS ADM. VTAS'!N6:Q6)</f>
        <v>0</v>
      </c>
      <c r="G20" s="573">
        <f>SUM('GASTOS ADM. VTAS'!R6:U6)</f>
        <v>0</v>
      </c>
      <c r="H20" s="573">
        <f>SUM('GASTOS ADM. VTAS'!V6:Y6)</f>
        <v>0</v>
      </c>
      <c r="I20" s="573">
        <f>SUM('GASTOS ADM. VTAS'!Z6:AC6)</f>
        <v>0</v>
      </c>
      <c r="J20" s="573">
        <f>SUM('GASTOS ADM. VTAS'!AD6:AG6)</f>
        <v>0</v>
      </c>
      <c r="K20" s="573">
        <f>SUM('GASTOS ADM. VTAS'!AH6:AK6)</f>
        <v>0</v>
      </c>
      <c r="L20" s="573">
        <f>SUM('GASTOS ADM. VTAS'!AL6:AO6)</f>
        <v>0</v>
      </c>
      <c r="M20" s="573">
        <f>SUM('GASTOS ADM. VTAS'!AP6:AS6)</f>
        <v>0</v>
      </c>
      <c r="N20" s="573">
        <f>SUM('GASTOS ADM. VTAS'!AT6:AW6)</f>
        <v>0</v>
      </c>
      <c r="O20" s="573">
        <f>SUM('GASTOS ADM. VTAS'!AX6:BA6)</f>
        <v>0</v>
      </c>
      <c r="P20" s="573">
        <f>SUM('GASTOS ADM. VTAS'!BB6:BE6)</f>
        <v>0</v>
      </c>
      <c r="Q20" s="573">
        <f>SUM('GASTOS ADM. VTAS'!BF6:BI6)</f>
        <v>0</v>
      </c>
      <c r="R20" s="571">
        <f t="shared" si="1"/>
        <v>0</v>
      </c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</row>
    <row r="21" spans="1:30" s="569" customFormat="1" x14ac:dyDescent="0.25">
      <c r="A21" s="534" t="s">
        <v>280</v>
      </c>
      <c r="B21" s="535"/>
      <c r="C21" s="573">
        <f>SUM('Modelo de flujo'!C21:F21)</f>
        <v>0</v>
      </c>
      <c r="D21" s="573">
        <f>SUM('Modelo de flujo'!G21:J21)</f>
        <v>0</v>
      </c>
      <c r="E21" s="573">
        <f>SUM('Modelo de flujo'!K21:N21)</f>
        <v>0</v>
      </c>
      <c r="F21" s="573">
        <f>SUM('Modelo de flujo'!O21:R21)</f>
        <v>0</v>
      </c>
      <c r="G21" s="573">
        <f>SUM('Modelo de flujo'!S21:V21)</f>
        <v>0</v>
      </c>
      <c r="H21" s="573">
        <f>SUM('Modelo de flujo'!W21:Z21)</f>
        <v>0</v>
      </c>
      <c r="I21" s="573">
        <f>SUM('Modelo de flujo'!AA21:AD21)</f>
        <v>0</v>
      </c>
      <c r="J21" s="573">
        <f>SUM('Modelo de flujo'!AE21:AH21)</f>
        <v>0</v>
      </c>
      <c r="K21" s="573">
        <f>SUM('Modelo de flujo'!AI21:AL21)</f>
        <v>0</v>
      </c>
      <c r="L21" s="573">
        <f>SUM('Modelo de flujo'!AM21:AP21)</f>
        <v>0</v>
      </c>
      <c r="M21" s="573">
        <f>SUM('Modelo de flujo'!AQ21:AT21)</f>
        <v>0</v>
      </c>
      <c r="N21" s="573">
        <f>SUM('Modelo de flujo'!AV21:AX21)</f>
        <v>0</v>
      </c>
      <c r="O21" s="573">
        <f>SUM('Modelo de flujo'!AY21:BB21)</f>
        <v>0</v>
      </c>
      <c r="P21" s="573">
        <f>SUM('Modelo de flujo'!BC21:BF21)</f>
        <v>0</v>
      </c>
      <c r="Q21" s="573">
        <f>SUM('Modelo de flujo'!BG21:BJ21)</f>
        <v>0</v>
      </c>
      <c r="R21" s="571">
        <f t="shared" si="1"/>
        <v>0</v>
      </c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</row>
    <row r="22" spans="1:30" s="569" customFormat="1" x14ac:dyDescent="0.25">
      <c r="A22" s="534" t="s">
        <v>279</v>
      </c>
      <c r="B22" s="535"/>
      <c r="C22" s="573">
        <f>SUM('Modelo de flujo'!C22:F22)</f>
        <v>0</v>
      </c>
      <c r="D22" s="573">
        <f>SUM('Modelo de flujo'!G22:J22)</f>
        <v>0</v>
      </c>
      <c r="E22" s="573">
        <f>SUM('Modelo de flujo'!K22:N22)</f>
        <v>0</v>
      </c>
      <c r="F22" s="573">
        <f>SUM('Modelo de flujo'!O22:R22)</f>
        <v>0</v>
      </c>
      <c r="G22" s="573">
        <f>SUM('Modelo de flujo'!S22:V22)</f>
        <v>0</v>
      </c>
      <c r="H22" s="573">
        <f>SUM('Modelo de flujo'!W22:Z22)</f>
        <v>0</v>
      </c>
      <c r="I22" s="573">
        <f>SUM('Modelo de flujo'!AA22:AD22)</f>
        <v>0</v>
      </c>
      <c r="J22" s="573">
        <f>SUM('Modelo de flujo'!AE22:AH22)</f>
        <v>0</v>
      </c>
      <c r="K22" s="573">
        <f>SUM('Modelo de flujo'!AI22:AL22)</f>
        <v>0</v>
      </c>
      <c r="L22" s="573">
        <f>SUM('Modelo de flujo'!AM22:AP22)</f>
        <v>0</v>
      </c>
      <c r="M22" s="573">
        <f>SUM('Modelo de flujo'!AQ22:AT22)</f>
        <v>0</v>
      </c>
      <c r="N22" s="573">
        <f>SUM('Modelo de flujo'!AV22:AX22)</f>
        <v>0</v>
      </c>
      <c r="O22" s="573">
        <f>SUM('Modelo de flujo'!AY22:BB22)</f>
        <v>0</v>
      </c>
      <c r="P22" s="573">
        <f>SUM('Modelo de flujo'!BC22:BF22)</f>
        <v>0</v>
      </c>
      <c r="Q22" s="573">
        <f>SUM('Modelo de flujo'!BG22:BJ22)</f>
        <v>0</v>
      </c>
      <c r="R22" s="571">
        <f t="shared" si="1"/>
        <v>0</v>
      </c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</row>
    <row r="23" spans="1:30" s="569" customFormat="1" x14ac:dyDescent="0.25">
      <c r="A23" s="534" t="s">
        <v>278</v>
      </c>
      <c r="B23" s="535"/>
      <c r="C23" s="573">
        <f>SUM('Modelo de flujo'!C23:F23)</f>
        <v>0</v>
      </c>
      <c r="D23" s="573">
        <f>SUM('Modelo de flujo'!G23:J23)</f>
        <v>0</v>
      </c>
      <c r="E23" s="573">
        <f>SUM('Modelo de flujo'!K23:N23)</f>
        <v>0</v>
      </c>
      <c r="F23" s="573">
        <f>SUM('Modelo de flujo'!O23:R23)</f>
        <v>0</v>
      </c>
      <c r="G23" s="573">
        <f>SUM('Modelo de flujo'!S23:V23)</f>
        <v>0</v>
      </c>
      <c r="H23" s="573">
        <f>SUM('Modelo de flujo'!W23:Z23)</f>
        <v>0</v>
      </c>
      <c r="I23" s="573">
        <f>SUM('Modelo de flujo'!AA23:AD23)</f>
        <v>0</v>
      </c>
      <c r="J23" s="573">
        <f>SUM('Modelo de flujo'!AE23:AH23)</f>
        <v>0</v>
      </c>
      <c r="K23" s="573">
        <f>SUM('Modelo de flujo'!AI23:AL23)</f>
        <v>0</v>
      </c>
      <c r="L23" s="573">
        <f>SUM('Modelo de flujo'!AM23:AP23)</f>
        <v>0</v>
      </c>
      <c r="M23" s="573">
        <f>SUM('Modelo de flujo'!AQ23:AT23)</f>
        <v>0</v>
      </c>
      <c r="N23" s="573">
        <f>SUM('Modelo de flujo'!AV23:AX23)</f>
        <v>0</v>
      </c>
      <c r="O23" s="573">
        <f>SUM('Modelo de flujo'!AY23:BB23)</f>
        <v>0</v>
      </c>
      <c r="P23" s="573">
        <f>SUM('Modelo de flujo'!BC23:BF23)</f>
        <v>0</v>
      </c>
      <c r="Q23" s="573">
        <f>SUM('Modelo de flujo'!BG23:BJ23)</f>
        <v>0</v>
      </c>
      <c r="R23" s="571">
        <f t="shared" si="1"/>
        <v>0</v>
      </c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</row>
    <row r="24" spans="1:30" s="569" customFormat="1" x14ac:dyDescent="0.25">
      <c r="A24" s="534" t="s">
        <v>277</v>
      </c>
      <c r="B24" s="535"/>
      <c r="C24" s="573">
        <f>SUM('Modelo de flujo'!C24:F24)</f>
        <v>0</v>
      </c>
      <c r="D24" s="573">
        <f>SUM('Modelo de flujo'!G24:J24)</f>
        <v>0</v>
      </c>
      <c r="E24" s="573">
        <f>SUM('Modelo de flujo'!K24:N24)</f>
        <v>0</v>
      </c>
      <c r="F24" s="573">
        <f>SUM('Modelo de flujo'!O24:R24)</f>
        <v>0</v>
      </c>
      <c r="G24" s="573">
        <f>SUM('Modelo de flujo'!S24:V24)</f>
        <v>0</v>
      </c>
      <c r="H24" s="573">
        <f>SUM('Modelo de flujo'!W24:Z24)</f>
        <v>0</v>
      </c>
      <c r="I24" s="573">
        <f>SUM('Modelo de flujo'!AA24:AD24)</f>
        <v>0</v>
      </c>
      <c r="J24" s="573">
        <f>SUM('Modelo de flujo'!AE24:AH24)</f>
        <v>0</v>
      </c>
      <c r="K24" s="573">
        <f>SUM('Modelo de flujo'!AI24:AL24)</f>
        <v>0</v>
      </c>
      <c r="L24" s="573">
        <f>SUM('Modelo de flujo'!AM24:AP24)</f>
        <v>0</v>
      </c>
      <c r="M24" s="573">
        <f>SUM('Modelo de flujo'!AQ24:AT24)</f>
        <v>0</v>
      </c>
      <c r="N24" s="573">
        <f>SUM('Modelo de flujo'!AV24:AX24)</f>
        <v>0</v>
      </c>
      <c r="O24" s="573">
        <f>SUM('Modelo de flujo'!AY24:BB24)</f>
        <v>0</v>
      </c>
      <c r="P24" s="573">
        <f>SUM('Modelo de flujo'!BC24:BF24)</f>
        <v>0</v>
      </c>
      <c r="Q24" s="573">
        <f>SUM('Modelo de flujo'!BG24:BJ24)</f>
        <v>0</v>
      </c>
      <c r="R24" s="571">
        <f t="shared" si="1"/>
        <v>0</v>
      </c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</row>
    <row r="25" spans="1:30" s="569" customFormat="1" x14ac:dyDescent="0.25">
      <c r="A25" s="534" t="s">
        <v>276</v>
      </c>
      <c r="B25" s="535"/>
      <c r="C25" s="573">
        <f>SUM('Modelo de flujo'!C25:F25)</f>
        <v>0</v>
      </c>
      <c r="D25" s="573">
        <f>SUM('Modelo de flujo'!G25:J25)</f>
        <v>0</v>
      </c>
      <c r="E25" s="573">
        <f>SUM('Modelo de flujo'!K25:N25)</f>
        <v>0</v>
      </c>
      <c r="F25" s="573">
        <f>SUM('Modelo de flujo'!O25:R25)</f>
        <v>0</v>
      </c>
      <c r="G25" s="573">
        <f>SUM('Modelo de flujo'!S25:V25)</f>
        <v>0</v>
      </c>
      <c r="H25" s="573">
        <f>SUM('Modelo de flujo'!W25:Z25)</f>
        <v>0</v>
      </c>
      <c r="I25" s="573">
        <f>SUM('Modelo de flujo'!AA25:AD25)</f>
        <v>0</v>
      </c>
      <c r="J25" s="573">
        <f>SUM('Modelo de flujo'!AE25:AH25)</f>
        <v>0</v>
      </c>
      <c r="K25" s="573">
        <f>SUM('Modelo de flujo'!AI25:AL25)</f>
        <v>0</v>
      </c>
      <c r="L25" s="573">
        <f>SUM('Modelo de flujo'!AM25:AP25)</f>
        <v>0</v>
      </c>
      <c r="M25" s="573">
        <f>SUM('Modelo de flujo'!AQ25:AT25)</f>
        <v>0</v>
      </c>
      <c r="N25" s="573">
        <f>SUM('Modelo de flujo'!AV25:AX25)</f>
        <v>0</v>
      </c>
      <c r="O25" s="573">
        <f>SUM('Modelo de flujo'!AY25:BB25)</f>
        <v>0</v>
      </c>
      <c r="P25" s="573">
        <f>SUM('Modelo de flujo'!BC25:BF25)</f>
        <v>0</v>
      </c>
      <c r="Q25" s="573">
        <f>SUM('Modelo de flujo'!BG25:BJ25)</f>
        <v>0</v>
      </c>
      <c r="R25" s="571">
        <f t="shared" si="1"/>
        <v>0</v>
      </c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</row>
    <row r="26" spans="1:30" s="569" customFormat="1" x14ac:dyDescent="0.25">
      <c r="A26" s="534" t="s">
        <v>0</v>
      </c>
      <c r="B26" s="535"/>
      <c r="C26" s="573">
        <f>SUM('Modelo de flujo'!C26:F26)</f>
        <v>0</v>
      </c>
      <c r="D26" s="573">
        <f>SUM('Modelo de flujo'!G26:J26)</f>
        <v>0</v>
      </c>
      <c r="E26" s="573">
        <f>SUM('Modelo de flujo'!K26:N26)</f>
        <v>0</v>
      </c>
      <c r="F26" s="573">
        <f>SUM('Modelo de flujo'!O26:R26)</f>
        <v>0</v>
      </c>
      <c r="G26" s="573">
        <f>SUM('Modelo de flujo'!S26:V26)</f>
        <v>0</v>
      </c>
      <c r="H26" s="573">
        <f>SUM('Modelo de flujo'!W26:Z26)</f>
        <v>0</v>
      </c>
      <c r="I26" s="573">
        <f>SUM('Modelo de flujo'!AA26:AD26)</f>
        <v>0</v>
      </c>
      <c r="J26" s="573">
        <f>SUM('Modelo de flujo'!AE26:AH26)</f>
        <v>0</v>
      </c>
      <c r="K26" s="573">
        <f>SUM('Modelo de flujo'!AI26:AL26)</f>
        <v>0</v>
      </c>
      <c r="L26" s="573">
        <f>SUM('Modelo de flujo'!AM26:AP26)</f>
        <v>0</v>
      </c>
      <c r="M26" s="573">
        <f>SUM('Modelo de flujo'!AQ26:AT26)</f>
        <v>0</v>
      </c>
      <c r="N26" s="573">
        <f>SUM('Modelo de flujo'!AV26:AX26)</f>
        <v>0</v>
      </c>
      <c r="O26" s="573">
        <f>SUM('Modelo de flujo'!AY26:BB26)</f>
        <v>0</v>
      </c>
      <c r="P26" s="573">
        <f>SUM('Modelo de flujo'!BC26:BF26)</f>
        <v>0</v>
      </c>
      <c r="Q26" s="573">
        <f>SUM('Modelo de flujo'!BG26:BJ26)</f>
        <v>0</v>
      </c>
      <c r="R26" s="571">
        <f t="shared" si="1"/>
        <v>0</v>
      </c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</row>
    <row r="27" spans="1:30" s="569" customFormat="1" x14ac:dyDescent="0.25">
      <c r="A27" s="534" t="s">
        <v>0</v>
      </c>
      <c r="B27" s="535"/>
      <c r="C27" s="573">
        <f>SUM('Modelo de flujo'!C27:F27)</f>
        <v>0</v>
      </c>
      <c r="D27" s="573">
        <f>SUM('Modelo de flujo'!G27:J27)</f>
        <v>0</v>
      </c>
      <c r="E27" s="573">
        <f>SUM('Modelo de flujo'!K27:N27)</f>
        <v>0</v>
      </c>
      <c r="F27" s="573">
        <f>SUM('Modelo de flujo'!O27:R27)</f>
        <v>0</v>
      </c>
      <c r="G27" s="573">
        <f>SUM('Modelo de flujo'!S27:V27)</f>
        <v>0</v>
      </c>
      <c r="H27" s="573">
        <f>SUM('Modelo de flujo'!W27:Z27)</f>
        <v>0</v>
      </c>
      <c r="I27" s="573">
        <f>SUM('Modelo de flujo'!AA27:AD27)</f>
        <v>0</v>
      </c>
      <c r="J27" s="573">
        <f>SUM('Modelo de flujo'!AE27:AH27)</f>
        <v>0</v>
      </c>
      <c r="K27" s="573">
        <f>SUM('Modelo de flujo'!AI27:AL27)</f>
        <v>0</v>
      </c>
      <c r="L27" s="573">
        <f>SUM('Modelo de flujo'!AM27:AP27)</f>
        <v>0</v>
      </c>
      <c r="M27" s="573">
        <f>SUM('Modelo de flujo'!AQ27:AT27)</f>
        <v>0</v>
      </c>
      <c r="N27" s="573">
        <f>SUM('Modelo de flujo'!AV27:AX27)</f>
        <v>0</v>
      </c>
      <c r="O27" s="573">
        <f>SUM('Modelo de flujo'!AY27:BB27)</f>
        <v>0</v>
      </c>
      <c r="P27" s="573">
        <f>SUM('Modelo de flujo'!BC27:BF27)</f>
        <v>0</v>
      </c>
      <c r="Q27" s="573">
        <f>SUM('Modelo de flujo'!BG27:BJ27)</f>
        <v>0</v>
      </c>
      <c r="R27" s="571">
        <f t="shared" si="1"/>
        <v>0</v>
      </c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</row>
    <row r="28" spans="1:30" s="569" customFormat="1" x14ac:dyDescent="0.25">
      <c r="A28" s="769" t="s">
        <v>84</v>
      </c>
      <c r="B28" s="769"/>
      <c r="C28" s="575">
        <f>SUM(C17:C27)</f>
        <v>0</v>
      </c>
      <c r="D28" s="575">
        <f t="shared" ref="D28:Q28" si="2">SUM(D17:D27)</f>
        <v>0</v>
      </c>
      <c r="E28" s="575">
        <f t="shared" si="2"/>
        <v>0</v>
      </c>
      <c r="F28" s="575">
        <f t="shared" si="2"/>
        <v>0</v>
      </c>
      <c r="G28" s="575">
        <f t="shared" si="2"/>
        <v>0</v>
      </c>
      <c r="H28" s="575">
        <f t="shared" si="2"/>
        <v>0</v>
      </c>
      <c r="I28" s="575">
        <f t="shared" si="2"/>
        <v>0</v>
      </c>
      <c r="J28" s="575">
        <f t="shared" si="2"/>
        <v>0</v>
      </c>
      <c r="K28" s="575">
        <f t="shared" si="2"/>
        <v>0</v>
      </c>
      <c r="L28" s="575">
        <f t="shared" si="2"/>
        <v>0</v>
      </c>
      <c r="M28" s="575">
        <f t="shared" si="2"/>
        <v>0</v>
      </c>
      <c r="N28" s="575">
        <f t="shared" si="2"/>
        <v>0</v>
      </c>
      <c r="O28" s="575">
        <f t="shared" si="2"/>
        <v>0</v>
      </c>
      <c r="P28" s="575">
        <f t="shared" si="2"/>
        <v>0</v>
      </c>
      <c r="Q28" s="575">
        <f t="shared" si="2"/>
        <v>0</v>
      </c>
      <c r="R28" s="576">
        <f>SUM(R17:R27)</f>
        <v>0</v>
      </c>
    </row>
    <row r="29" spans="1:30" s="569" customFormat="1" x14ac:dyDescent="0.25">
      <c r="A29" s="307"/>
      <c r="B29" s="577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</row>
    <row r="30" spans="1:30" s="569" customFormat="1" x14ac:dyDescent="0.25">
      <c r="A30" s="769" t="s">
        <v>6</v>
      </c>
      <c r="B30" s="769"/>
      <c r="C30" s="574">
        <f>C14-C28</f>
        <v>0</v>
      </c>
      <c r="D30" s="575">
        <f>D14-D28</f>
        <v>0</v>
      </c>
      <c r="E30" s="575">
        <f t="shared" ref="E30:Q30" si="3">E14-E28</f>
        <v>0</v>
      </c>
      <c r="F30" s="575">
        <f t="shared" si="3"/>
        <v>0</v>
      </c>
      <c r="G30" s="575">
        <f t="shared" si="3"/>
        <v>0</v>
      </c>
      <c r="H30" s="575">
        <f t="shared" si="3"/>
        <v>0</v>
      </c>
      <c r="I30" s="575">
        <f t="shared" si="3"/>
        <v>0</v>
      </c>
      <c r="J30" s="575">
        <f t="shared" si="3"/>
        <v>0</v>
      </c>
      <c r="K30" s="575">
        <f t="shared" si="3"/>
        <v>0</v>
      </c>
      <c r="L30" s="575">
        <f t="shared" si="3"/>
        <v>0</v>
      </c>
      <c r="M30" s="575">
        <f t="shared" si="3"/>
        <v>0</v>
      </c>
      <c r="N30" s="575">
        <f t="shared" si="3"/>
        <v>0</v>
      </c>
      <c r="O30" s="575">
        <f t="shared" si="3"/>
        <v>0</v>
      </c>
      <c r="P30" s="575">
        <f t="shared" si="3"/>
        <v>0</v>
      </c>
      <c r="Q30" s="575">
        <f t="shared" si="3"/>
        <v>0</v>
      </c>
      <c r="R30" s="576">
        <f>R14-R28</f>
        <v>0</v>
      </c>
    </row>
    <row r="31" spans="1:30" s="569" customFormat="1" x14ac:dyDescent="0.25">
      <c r="A31" s="307"/>
      <c r="B31" s="57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</row>
    <row r="32" spans="1:30" s="569" customFormat="1" ht="15.75" x14ac:dyDescent="0.25">
      <c r="A32" s="775" t="s">
        <v>85</v>
      </c>
      <c r="B32" s="776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</row>
    <row r="33" spans="1:32" s="569" customFormat="1" x14ac:dyDescent="0.25">
      <c r="A33" s="783" t="s">
        <v>87</v>
      </c>
      <c r="B33" s="784"/>
      <c r="C33" s="570">
        <f>SUM('Modelo de flujo'!C33:F33)</f>
        <v>0</v>
      </c>
      <c r="D33" s="570">
        <f>SUM('Modelo de flujo'!G33:J33)</f>
        <v>0</v>
      </c>
      <c r="E33" s="570">
        <f>SUM('Modelo de flujo'!K33:N33)</f>
        <v>0</v>
      </c>
      <c r="F33" s="570">
        <f>SUM('Modelo de flujo'!O33:R33)</f>
        <v>0</v>
      </c>
      <c r="G33" s="570">
        <f>SUM('Modelo de flujo'!S33:V33)</f>
        <v>0</v>
      </c>
      <c r="H33" s="570">
        <f>SUM('Modelo de flujo'!W33:Z33)</f>
        <v>0</v>
      </c>
      <c r="I33" s="570">
        <f>SUM('Modelo de flujo'!AA33:AD33)</f>
        <v>0</v>
      </c>
      <c r="J33" s="570">
        <f>SUM('Modelo de flujo'!AE33:AH33)</f>
        <v>0</v>
      </c>
      <c r="K33" s="570">
        <f>SUM('Modelo de flujo'!AI33:AL33)</f>
        <v>0</v>
      </c>
      <c r="L33" s="570">
        <f>SUM('Modelo de flujo'!AM33:AP33)</f>
        <v>0</v>
      </c>
      <c r="M33" s="570">
        <f>SUM('Modelo de flujo'!AQ33:AT33)</f>
        <v>0</v>
      </c>
      <c r="N33" s="570">
        <f>SUM('Modelo de flujo'!AV33:AX33)</f>
        <v>0</v>
      </c>
      <c r="O33" s="570">
        <f>SUM('Modelo de flujo'!AY33:BB33)</f>
        <v>0</v>
      </c>
      <c r="P33" s="570">
        <f>SUM('Modelo de flujo'!BC33:BF33)</f>
        <v>0</v>
      </c>
      <c r="Q33" s="570">
        <f>SUM('Modelo de flujo'!BG33:BJ33)</f>
        <v>0</v>
      </c>
      <c r="R33" s="579">
        <f>SUM(C33:Q33)</f>
        <v>0</v>
      </c>
    </row>
    <row r="34" spans="1:32" s="569" customFormat="1" x14ac:dyDescent="0.25">
      <c r="A34" s="783" t="s">
        <v>88</v>
      </c>
      <c r="B34" s="784"/>
      <c r="C34" s="573">
        <f>SUM('Modelo de flujo'!C34:F34)</f>
        <v>0</v>
      </c>
      <c r="D34" s="573">
        <f>SUM('Modelo de flujo'!G34:J34)</f>
        <v>0</v>
      </c>
      <c r="E34" s="573">
        <f>SUM('Modelo de flujo'!K34:N34)</f>
        <v>0</v>
      </c>
      <c r="F34" s="573">
        <f>SUM('Modelo de flujo'!O34:R34)</f>
        <v>0</v>
      </c>
      <c r="G34" s="573">
        <f>SUM('Modelo de flujo'!S34:V34)</f>
        <v>0</v>
      </c>
      <c r="H34" s="573">
        <f>SUM('Modelo de flujo'!W34:Z34)</f>
        <v>0</v>
      </c>
      <c r="I34" s="573">
        <f>SUM('Modelo de flujo'!AA34:AD34)</f>
        <v>0</v>
      </c>
      <c r="J34" s="573">
        <f>SUM('Modelo de flujo'!AE34:AH34)</f>
        <v>0</v>
      </c>
      <c r="K34" s="573">
        <f>SUM('Modelo de flujo'!AI34:AL34)</f>
        <v>0</v>
      </c>
      <c r="L34" s="573">
        <f>SUM('Modelo de flujo'!AM34:AP34)</f>
        <v>0</v>
      </c>
      <c r="M34" s="573">
        <f>SUM('Modelo de flujo'!AQ34:AT34)</f>
        <v>0</v>
      </c>
      <c r="N34" s="573">
        <f>SUM('Modelo de flujo'!AV34:AX34)</f>
        <v>0</v>
      </c>
      <c r="O34" s="573">
        <f>SUM('Modelo de flujo'!AY34:BB34)</f>
        <v>0</v>
      </c>
      <c r="P34" s="573">
        <f>SUM('Modelo de flujo'!BC34:BF34)</f>
        <v>0</v>
      </c>
      <c r="Q34" s="573">
        <f>SUM('Modelo de flujo'!BG34:BJ34)</f>
        <v>0</v>
      </c>
      <c r="R34" s="571">
        <f>SUM(C34:Q34)</f>
        <v>0</v>
      </c>
    </row>
    <row r="35" spans="1:32" s="569" customFormat="1" x14ac:dyDescent="0.25">
      <c r="A35" s="534" t="s">
        <v>344</v>
      </c>
      <c r="B35" s="535"/>
      <c r="C35" s="573">
        <f>'Modelo de flujo'!C35</f>
        <v>0</v>
      </c>
      <c r="D35" s="573">
        <f>'Modelo de flujo'!D35</f>
        <v>0</v>
      </c>
      <c r="E35" s="573">
        <f>'Modelo de flujo'!E35</f>
        <v>0</v>
      </c>
      <c r="F35" s="573">
        <f>'Modelo de flujo'!F35</f>
        <v>0</v>
      </c>
      <c r="G35" s="573">
        <f>'Modelo de flujo'!G35</f>
        <v>0</v>
      </c>
      <c r="H35" s="573">
        <f>'Modelo de flujo'!H35</f>
        <v>0</v>
      </c>
      <c r="I35" s="573">
        <f>'Modelo de flujo'!I35</f>
        <v>0</v>
      </c>
      <c r="J35" s="573">
        <f>'Modelo de flujo'!J35</f>
        <v>0</v>
      </c>
      <c r="K35" s="573">
        <f>'Modelo de flujo'!K35</f>
        <v>0</v>
      </c>
      <c r="L35" s="573">
        <f>'Modelo de flujo'!L35</f>
        <v>0</v>
      </c>
      <c r="M35" s="573">
        <f>'Modelo de flujo'!M35</f>
        <v>0</v>
      </c>
      <c r="N35" s="573">
        <f>'Modelo de flujo'!N35</f>
        <v>0</v>
      </c>
      <c r="O35" s="573">
        <f>'Modelo de flujo'!O35</f>
        <v>0</v>
      </c>
      <c r="P35" s="573">
        <f>'Modelo de flujo'!P35</f>
        <v>0</v>
      </c>
      <c r="Q35" s="573">
        <f>'Modelo de flujo'!Q35</f>
        <v>0</v>
      </c>
      <c r="R35" s="571">
        <f>SUM(C35:Q35)</f>
        <v>0</v>
      </c>
    </row>
    <row r="36" spans="1:32" s="569" customFormat="1" x14ac:dyDescent="0.25">
      <c r="A36" s="783" t="s">
        <v>86</v>
      </c>
      <c r="B36" s="784"/>
      <c r="C36" s="573">
        <f>SUM('Modelo de flujo'!C36:F36)</f>
        <v>0</v>
      </c>
      <c r="D36" s="573">
        <f>SUM('Modelo de flujo'!G36:J36)</f>
        <v>0</v>
      </c>
      <c r="E36" s="573">
        <f>SUM('Modelo de flujo'!K36:N36)</f>
        <v>0</v>
      </c>
      <c r="F36" s="573">
        <f>SUM('Modelo de flujo'!O36:R36)</f>
        <v>0</v>
      </c>
      <c r="G36" s="573">
        <f>SUM('Modelo de flujo'!S36:V36)</f>
        <v>0</v>
      </c>
      <c r="H36" s="573">
        <f>SUM('Modelo de flujo'!W36:Z36)</f>
        <v>0</v>
      </c>
      <c r="I36" s="573">
        <f>SUM('Modelo de flujo'!AA36:AD36)</f>
        <v>0</v>
      </c>
      <c r="J36" s="573">
        <f>SUM('Modelo de flujo'!AE36:AH36)</f>
        <v>0</v>
      </c>
      <c r="K36" s="573">
        <f>SUM('Modelo de flujo'!AI36:AL36)</f>
        <v>0</v>
      </c>
      <c r="L36" s="573">
        <f>SUM('Modelo de flujo'!AM36:AP36)</f>
        <v>0</v>
      </c>
      <c r="M36" s="573">
        <f>SUM('Modelo de flujo'!AQ36:AT36)</f>
        <v>0</v>
      </c>
      <c r="N36" s="573">
        <f>SUM('Modelo de flujo'!AV36:AX36)</f>
        <v>0</v>
      </c>
      <c r="O36" s="573">
        <f>SUM('Modelo de flujo'!AY36:BB36)</f>
        <v>0</v>
      </c>
      <c r="P36" s="573">
        <f>SUM('Modelo de flujo'!BC36:BF36)</f>
        <v>0</v>
      </c>
      <c r="Q36" s="573">
        <f>SUM('Modelo de flujo'!BG36:BJ36)</f>
        <v>0</v>
      </c>
      <c r="R36" s="571">
        <f>SUM(C36:Q36)</f>
        <v>0</v>
      </c>
    </row>
    <row r="37" spans="1:32" s="569" customFormat="1" x14ac:dyDescent="0.25">
      <c r="A37" s="783" t="s">
        <v>89</v>
      </c>
      <c r="B37" s="784"/>
      <c r="C37" s="573">
        <f>SUM('Modelo de flujo'!C37:F37)</f>
        <v>0</v>
      </c>
      <c r="D37" s="573">
        <f>SUM('Modelo de flujo'!G37:J37)</f>
        <v>0</v>
      </c>
      <c r="E37" s="573">
        <f>SUM('Modelo de flujo'!K37:N37)</f>
        <v>0</v>
      </c>
      <c r="F37" s="573">
        <f>SUM('Modelo de flujo'!O37:R37)</f>
        <v>0</v>
      </c>
      <c r="G37" s="573">
        <f>SUM('Modelo de flujo'!S37:V37)</f>
        <v>0</v>
      </c>
      <c r="H37" s="573">
        <f>SUM('Modelo de flujo'!W37:Z37)</f>
        <v>0</v>
      </c>
      <c r="I37" s="573">
        <f>SUM('Modelo de flujo'!AA37:AD37)</f>
        <v>0</v>
      </c>
      <c r="J37" s="573">
        <f>SUM('Modelo de flujo'!AE37:AH37)</f>
        <v>0</v>
      </c>
      <c r="K37" s="573">
        <f>SUM('Modelo de flujo'!AI37:AL37)</f>
        <v>0</v>
      </c>
      <c r="L37" s="573">
        <f>SUM('Modelo de flujo'!AM37:AP37)</f>
        <v>0</v>
      </c>
      <c r="M37" s="573">
        <f>SUM('Modelo de flujo'!AQ37:AT37)</f>
        <v>0</v>
      </c>
      <c r="N37" s="573">
        <f>SUM('Modelo de flujo'!AV37:AX37)</f>
        <v>0</v>
      </c>
      <c r="O37" s="573">
        <f>SUM('Modelo de flujo'!AY37:BB37)</f>
        <v>0</v>
      </c>
      <c r="P37" s="573">
        <f>SUM('Modelo de flujo'!BC37:BF37)</f>
        <v>0</v>
      </c>
      <c r="Q37" s="573">
        <f>SUM('Modelo de flujo'!BG37:BJ37)</f>
        <v>0</v>
      </c>
      <c r="R37" s="571">
        <f>SUM(C37:Q37)</f>
        <v>0</v>
      </c>
    </row>
    <row r="38" spans="1:32" s="569" customFormat="1" x14ac:dyDescent="0.25">
      <c r="A38" s="769" t="s">
        <v>127</v>
      </c>
      <c r="B38" s="769"/>
      <c r="C38" s="581">
        <f>C33+C34+C35-C36-C37</f>
        <v>0</v>
      </c>
      <c r="D38" s="581">
        <f t="shared" ref="D38:R38" si="4">D33+D34+D35-D36-D37</f>
        <v>0</v>
      </c>
      <c r="E38" s="581">
        <f t="shared" si="4"/>
        <v>0</v>
      </c>
      <c r="F38" s="581">
        <f t="shared" si="4"/>
        <v>0</v>
      </c>
      <c r="G38" s="581">
        <f t="shared" si="4"/>
        <v>0</v>
      </c>
      <c r="H38" s="581">
        <f t="shared" si="4"/>
        <v>0</v>
      </c>
      <c r="I38" s="581">
        <f t="shared" si="4"/>
        <v>0</v>
      </c>
      <c r="J38" s="581">
        <f t="shared" si="4"/>
        <v>0</v>
      </c>
      <c r="K38" s="581">
        <f t="shared" si="4"/>
        <v>0</v>
      </c>
      <c r="L38" s="581">
        <f t="shared" si="4"/>
        <v>0</v>
      </c>
      <c r="M38" s="581">
        <f t="shared" si="4"/>
        <v>0</v>
      </c>
      <c r="N38" s="581">
        <f t="shared" si="4"/>
        <v>0</v>
      </c>
      <c r="O38" s="581">
        <f t="shared" si="4"/>
        <v>0</v>
      </c>
      <c r="P38" s="581">
        <f t="shared" si="4"/>
        <v>0</v>
      </c>
      <c r="Q38" s="581">
        <f t="shared" si="4"/>
        <v>0</v>
      </c>
      <c r="R38" s="576">
        <f t="shared" si="4"/>
        <v>0</v>
      </c>
    </row>
    <row r="39" spans="1:32" s="569" customFormat="1" x14ac:dyDescent="0.25">
      <c r="A39" s="307"/>
      <c r="B39" s="577"/>
      <c r="C39" s="578"/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</row>
    <row r="40" spans="1:32" s="569" customFormat="1" ht="15.75" x14ac:dyDescent="0.25">
      <c r="A40" s="775" t="s">
        <v>90</v>
      </c>
      <c r="B40" s="776"/>
      <c r="C40" s="578"/>
      <c r="D40" s="578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  <c r="Q40" s="578"/>
    </row>
    <row r="41" spans="1:32" s="569" customFormat="1" x14ac:dyDescent="0.25">
      <c r="A41" s="783" t="s">
        <v>95</v>
      </c>
      <c r="B41" s="784"/>
      <c r="C41" s="570">
        <f>SUM('Modelo de flujo'!C41:F41)</f>
        <v>0</v>
      </c>
      <c r="D41" s="570">
        <f>SUM('Modelo de flujo'!G41:J41)</f>
        <v>0</v>
      </c>
      <c r="E41" s="570">
        <f>SUM('Modelo de flujo'!K41:N41)</f>
        <v>0</v>
      </c>
      <c r="F41" s="570">
        <f>SUM('Modelo de flujo'!O41:R41)</f>
        <v>0</v>
      </c>
      <c r="G41" s="570">
        <f>SUM('Modelo de flujo'!S41:V41)</f>
        <v>0</v>
      </c>
      <c r="H41" s="570">
        <f>SUM('Modelo de flujo'!W41:Z41)</f>
        <v>0</v>
      </c>
      <c r="I41" s="570">
        <f>SUM('Modelo de flujo'!AA41:AD41)</f>
        <v>0</v>
      </c>
      <c r="J41" s="570">
        <f>SUM('Modelo de flujo'!AE41:AH41)</f>
        <v>0</v>
      </c>
      <c r="K41" s="570">
        <f>SUM('Modelo de flujo'!AI41:AL41)</f>
        <v>0</v>
      </c>
      <c r="L41" s="570">
        <f>SUM('Modelo de flujo'!AM41:AP41)</f>
        <v>0</v>
      </c>
      <c r="M41" s="570">
        <f>SUM('Modelo de flujo'!AQ41:AT41)</f>
        <v>0</v>
      </c>
      <c r="N41" s="570">
        <f>SUM('Modelo de flujo'!AV41:AX41)</f>
        <v>0</v>
      </c>
      <c r="O41" s="570">
        <f>SUM('Modelo de flujo'!AY41:BB41)</f>
        <v>0</v>
      </c>
      <c r="P41" s="570">
        <f>SUM('Modelo de flujo'!BC41:BF41)</f>
        <v>0</v>
      </c>
      <c r="Q41" s="570">
        <f>SUM('Modelo de flujo'!BG41:BJ41)</f>
        <v>0</v>
      </c>
      <c r="R41" s="579">
        <f t="shared" ref="R41:R51" si="5">SUM(C41:Q41)</f>
        <v>0</v>
      </c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</row>
    <row r="42" spans="1:32" s="569" customFormat="1" x14ac:dyDescent="0.25">
      <c r="A42" s="783" t="s">
        <v>91</v>
      </c>
      <c r="B42" s="784"/>
      <c r="C42" s="573">
        <f>SUM('Modelo de flujo'!C42:F42)</f>
        <v>0</v>
      </c>
      <c r="D42" s="573">
        <f>SUM('Modelo de flujo'!G42:J42)</f>
        <v>0</v>
      </c>
      <c r="E42" s="573">
        <f>SUM('Modelo de flujo'!K42:N42)</f>
        <v>0</v>
      </c>
      <c r="F42" s="573">
        <f>SUM('Modelo de flujo'!O42:R42)</f>
        <v>0</v>
      </c>
      <c r="G42" s="573">
        <f>SUM('Modelo de flujo'!S42:V42)</f>
        <v>0</v>
      </c>
      <c r="H42" s="573">
        <f>SUM('Modelo de flujo'!W42:Z42)</f>
        <v>0</v>
      </c>
      <c r="I42" s="573">
        <f>SUM('Modelo de flujo'!AA42:AD42)</f>
        <v>0</v>
      </c>
      <c r="J42" s="573">
        <f>SUM('Modelo de flujo'!AE42:AH42)</f>
        <v>0</v>
      </c>
      <c r="K42" s="573">
        <f>SUM('Modelo de flujo'!AI42:AL42)</f>
        <v>0</v>
      </c>
      <c r="L42" s="573">
        <f>SUM('Modelo de flujo'!AM42:AP42)</f>
        <v>0</v>
      </c>
      <c r="M42" s="573">
        <f>SUM('Modelo de flujo'!AQ42:AT42)</f>
        <v>0</v>
      </c>
      <c r="N42" s="573">
        <f>SUM('Modelo de flujo'!AV42:AX42)</f>
        <v>0</v>
      </c>
      <c r="O42" s="573">
        <f>SUM('Modelo de flujo'!AY42:BB42)</f>
        <v>0</v>
      </c>
      <c r="P42" s="573">
        <f>SUM('Modelo de flujo'!BC42:BF42)</f>
        <v>0</v>
      </c>
      <c r="Q42" s="573">
        <f>SUM('Modelo de flujo'!BG42:BJ42)</f>
        <v>0</v>
      </c>
      <c r="R42" s="571">
        <f t="shared" si="5"/>
        <v>0</v>
      </c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72"/>
      <c r="AE42" s="572"/>
      <c r="AF42" s="572"/>
    </row>
    <row r="43" spans="1:32" s="569" customFormat="1" x14ac:dyDescent="0.25">
      <c r="A43" s="783" t="s">
        <v>94</v>
      </c>
      <c r="B43" s="784"/>
      <c r="C43" s="573">
        <f>SUM('Modelo de flujo'!C43:F43)</f>
        <v>0</v>
      </c>
      <c r="D43" s="573">
        <f>SUM('Modelo de flujo'!G43:J43)</f>
        <v>0</v>
      </c>
      <c r="E43" s="573">
        <f>SUM('Modelo de flujo'!K43:N43)</f>
        <v>0</v>
      </c>
      <c r="F43" s="573">
        <f>SUM('Modelo de flujo'!O43:R43)</f>
        <v>0</v>
      </c>
      <c r="G43" s="573">
        <f>SUM('Modelo de flujo'!S43:V43)</f>
        <v>0</v>
      </c>
      <c r="H43" s="573">
        <f>SUM('Modelo de flujo'!W43:Z43)</f>
        <v>0</v>
      </c>
      <c r="I43" s="573">
        <f>SUM('Modelo de flujo'!AA43:AD43)</f>
        <v>0</v>
      </c>
      <c r="J43" s="573">
        <f>SUM('Modelo de flujo'!AE43:AH43)</f>
        <v>0</v>
      </c>
      <c r="K43" s="573">
        <f>SUM('Modelo de flujo'!AI43:AL43)</f>
        <v>0</v>
      </c>
      <c r="L43" s="573">
        <f>SUM('Modelo de flujo'!AM43:AP43)</f>
        <v>0</v>
      </c>
      <c r="M43" s="573">
        <f>SUM('Modelo de flujo'!AQ43:AT43)</f>
        <v>0</v>
      </c>
      <c r="N43" s="573">
        <f>SUM('Modelo de flujo'!AV43:AX43)</f>
        <v>0</v>
      </c>
      <c r="O43" s="573">
        <f>SUM('Modelo de flujo'!AY43:BB43)</f>
        <v>0</v>
      </c>
      <c r="P43" s="573">
        <f>SUM('Modelo de flujo'!BC43:BF43)</f>
        <v>0</v>
      </c>
      <c r="Q43" s="573">
        <f>SUM('Modelo de flujo'!BG43:BJ43)</f>
        <v>0</v>
      </c>
      <c r="R43" s="571">
        <f t="shared" si="5"/>
        <v>0</v>
      </c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2"/>
      <c r="AD43" s="572"/>
      <c r="AE43" s="572"/>
      <c r="AF43" s="572"/>
    </row>
    <row r="44" spans="1:32" s="569" customFormat="1" x14ac:dyDescent="0.25">
      <c r="A44" s="783" t="s">
        <v>93</v>
      </c>
      <c r="B44" s="784"/>
      <c r="C44" s="573">
        <f>SUM('Modelo de flujo'!C44:F44)</f>
        <v>0</v>
      </c>
      <c r="D44" s="573">
        <f>SUM('Modelo de flujo'!G44:J44)</f>
        <v>0</v>
      </c>
      <c r="E44" s="573">
        <f>SUM('Modelo de flujo'!K44:N44)</f>
        <v>0</v>
      </c>
      <c r="F44" s="573">
        <f>SUM('Modelo de flujo'!O44:R44)</f>
        <v>0</v>
      </c>
      <c r="G44" s="573">
        <f>SUM('Modelo de flujo'!S44:V44)</f>
        <v>0</v>
      </c>
      <c r="H44" s="573">
        <f>SUM('Modelo de flujo'!W44:Z44)</f>
        <v>0</v>
      </c>
      <c r="I44" s="573">
        <f>SUM('Modelo de flujo'!AA44:AD44)</f>
        <v>0</v>
      </c>
      <c r="J44" s="573">
        <f>SUM('Modelo de flujo'!AE44:AH44)</f>
        <v>0</v>
      </c>
      <c r="K44" s="573">
        <f>SUM('Modelo de flujo'!AI44:AL44)</f>
        <v>0</v>
      </c>
      <c r="L44" s="573">
        <f>SUM('Modelo de flujo'!AM44:AP44)</f>
        <v>0</v>
      </c>
      <c r="M44" s="573">
        <f>SUM('Modelo de flujo'!AQ44:AT44)</f>
        <v>0</v>
      </c>
      <c r="N44" s="573">
        <f>SUM('Modelo de flujo'!AV44:AX44)</f>
        <v>0</v>
      </c>
      <c r="O44" s="573">
        <f>SUM('Modelo de flujo'!AY44:BB44)</f>
        <v>0</v>
      </c>
      <c r="P44" s="573">
        <f>SUM('Modelo de flujo'!BC44:BF44)</f>
        <v>0</v>
      </c>
      <c r="Q44" s="573">
        <f>SUM('Modelo de flujo'!BG44:BJ44)</f>
        <v>0</v>
      </c>
      <c r="R44" s="571">
        <f t="shared" si="5"/>
        <v>0</v>
      </c>
      <c r="S44" s="582"/>
      <c r="T44" s="582"/>
      <c r="U44" s="582"/>
      <c r="V44" s="582"/>
      <c r="W44" s="582"/>
      <c r="X44" s="582"/>
      <c r="Y44" s="582"/>
      <c r="Z44" s="582"/>
      <c r="AA44" s="582"/>
      <c r="AB44" s="582"/>
      <c r="AC44" s="582"/>
      <c r="AD44" s="572"/>
      <c r="AE44" s="572"/>
      <c r="AF44" s="572"/>
    </row>
    <row r="45" spans="1:32" s="569" customFormat="1" ht="15" customHeight="1" x14ac:dyDescent="0.25">
      <c r="A45" s="783" t="s">
        <v>275</v>
      </c>
      <c r="B45" s="784"/>
      <c r="C45" s="573">
        <f>SUM('Modelo de flujo'!C45:F45)</f>
        <v>0</v>
      </c>
      <c r="D45" s="573">
        <f>SUM('Modelo de flujo'!G45:J45)</f>
        <v>0</v>
      </c>
      <c r="E45" s="573">
        <f>SUM('Modelo de flujo'!K45:N45)</f>
        <v>0</v>
      </c>
      <c r="F45" s="573">
        <f>SUM('Modelo de flujo'!O45:R45)</f>
        <v>0</v>
      </c>
      <c r="G45" s="573">
        <f>SUM('Modelo de flujo'!S45:V45)</f>
        <v>0</v>
      </c>
      <c r="H45" s="573">
        <f>SUM('Modelo de flujo'!W45:Z45)</f>
        <v>0</v>
      </c>
      <c r="I45" s="573">
        <f>SUM('Modelo de flujo'!AA45:AD45)</f>
        <v>0</v>
      </c>
      <c r="J45" s="573">
        <f>SUM('Modelo de flujo'!AE45:AH45)</f>
        <v>0</v>
      </c>
      <c r="K45" s="573">
        <f>SUM('Modelo de flujo'!AI45:AL45)</f>
        <v>0</v>
      </c>
      <c r="L45" s="573">
        <f>SUM('Modelo de flujo'!AM45:AP45)</f>
        <v>0</v>
      </c>
      <c r="M45" s="573">
        <f>SUM('Modelo de flujo'!AQ45:AT45)</f>
        <v>0</v>
      </c>
      <c r="N45" s="573">
        <f>SUM('Modelo de flujo'!AV45:AX45)</f>
        <v>0</v>
      </c>
      <c r="O45" s="573">
        <f>SUM('Modelo de flujo'!AY45:BB45)</f>
        <v>0</v>
      </c>
      <c r="P45" s="573">
        <f>SUM('Modelo de flujo'!BC45:BF45)</f>
        <v>0</v>
      </c>
      <c r="Q45" s="573">
        <f>SUM('Modelo de flujo'!BG45:BJ45)</f>
        <v>0</v>
      </c>
      <c r="R45" s="571">
        <f t="shared" si="5"/>
        <v>0</v>
      </c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</row>
    <row r="46" spans="1:32" s="569" customFormat="1" x14ac:dyDescent="0.25">
      <c r="A46" s="783" t="s">
        <v>326</v>
      </c>
      <c r="B46" s="784"/>
      <c r="C46" s="573">
        <f>SUM('Modelo de flujo'!C46:F46)</f>
        <v>0</v>
      </c>
      <c r="D46" s="573">
        <f>SUM('Modelo de flujo'!G46:J46)</f>
        <v>0</v>
      </c>
      <c r="E46" s="573">
        <f>SUM('Modelo de flujo'!K46:N46)</f>
        <v>0</v>
      </c>
      <c r="F46" s="573">
        <f>SUM('Modelo de flujo'!O46:R46)</f>
        <v>0</v>
      </c>
      <c r="G46" s="573">
        <f>SUM('Modelo de flujo'!S46:V46)</f>
        <v>0</v>
      </c>
      <c r="H46" s="573">
        <f>SUM('Modelo de flujo'!W46:Z46)</f>
        <v>0</v>
      </c>
      <c r="I46" s="573">
        <f>SUM('Modelo de flujo'!AA46:AD46)</f>
        <v>0</v>
      </c>
      <c r="J46" s="573">
        <f>SUM('Modelo de flujo'!AE46:AH46)</f>
        <v>0</v>
      </c>
      <c r="K46" s="573">
        <f>SUM('Modelo de flujo'!AI46:AL46)</f>
        <v>0</v>
      </c>
      <c r="L46" s="573">
        <f>SUM('Modelo de flujo'!AM46:AP46)</f>
        <v>0</v>
      </c>
      <c r="M46" s="573">
        <f>SUM('Modelo de flujo'!AQ46:AT46)</f>
        <v>0</v>
      </c>
      <c r="N46" s="573">
        <f>SUM('Modelo de flujo'!AV46:AX46)</f>
        <v>0</v>
      </c>
      <c r="O46" s="573">
        <f>SUM('Modelo de flujo'!AY46:BB46)</f>
        <v>0</v>
      </c>
      <c r="P46" s="573">
        <f>SUM('Modelo de flujo'!BC46:BF46)</f>
        <v>0</v>
      </c>
      <c r="Q46" s="573">
        <f>SUM('Modelo de flujo'!BG46:BJ46)</f>
        <v>0</v>
      </c>
      <c r="R46" s="571">
        <f t="shared" si="5"/>
        <v>0</v>
      </c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</row>
    <row r="47" spans="1:32" s="569" customFormat="1" x14ac:dyDescent="0.25">
      <c r="A47" s="783" t="s">
        <v>327</v>
      </c>
      <c r="B47" s="784"/>
      <c r="C47" s="573">
        <f>SUM('Modelo de flujo'!C47:F47)</f>
        <v>0</v>
      </c>
      <c r="D47" s="573">
        <f>SUM('Modelo de flujo'!G47:J47)</f>
        <v>0</v>
      </c>
      <c r="E47" s="573">
        <f>SUM('Modelo de flujo'!K47:N47)</f>
        <v>0</v>
      </c>
      <c r="F47" s="573">
        <f>SUM('Modelo de flujo'!O47:R47)</f>
        <v>0</v>
      </c>
      <c r="G47" s="573">
        <f>SUM('Modelo de flujo'!S47:V47)</f>
        <v>0</v>
      </c>
      <c r="H47" s="573">
        <f>SUM('Modelo de flujo'!W47:Z47)</f>
        <v>0</v>
      </c>
      <c r="I47" s="573">
        <f>SUM('Modelo de flujo'!AA47:AD47)</f>
        <v>0</v>
      </c>
      <c r="J47" s="573">
        <f>SUM('Modelo de flujo'!AE47:AH47)</f>
        <v>0</v>
      </c>
      <c r="K47" s="573">
        <f>SUM('Modelo de flujo'!AI47:AL47)</f>
        <v>0</v>
      </c>
      <c r="L47" s="573">
        <f>SUM('Modelo de flujo'!AM47:AP47)</f>
        <v>0</v>
      </c>
      <c r="M47" s="573">
        <f>SUM('Modelo de flujo'!AQ47:AT47)</f>
        <v>0</v>
      </c>
      <c r="N47" s="573">
        <f>SUM('Modelo de flujo'!AV47:AX47)</f>
        <v>0</v>
      </c>
      <c r="O47" s="573">
        <f>SUM('Modelo de flujo'!AY47:BB47)</f>
        <v>0</v>
      </c>
      <c r="P47" s="573">
        <f>SUM('Modelo de flujo'!BC47:BF47)</f>
        <v>0</v>
      </c>
      <c r="Q47" s="573">
        <f>SUM('Modelo de flujo'!BG47:BJ47)</f>
        <v>0</v>
      </c>
      <c r="R47" s="571">
        <f t="shared" si="5"/>
        <v>0</v>
      </c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</row>
    <row r="48" spans="1:32" s="569" customFormat="1" x14ac:dyDescent="0.25">
      <c r="A48" s="783" t="s">
        <v>328</v>
      </c>
      <c r="B48" s="784"/>
      <c r="C48" s="573">
        <f>SUM('Modelo de flujo'!C48:F48)</f>
        <v>0</v>
      </c>
      <c r="D48" s="573">
        <f>SUM('Modelo de flujo'!G48:J48)</f>
        <v>0</v>
      </c>
      <c r="E48" s="573">
        <f>SUM('Modelo de flujo'!K48:N48)</f>
        <v>0</v>
      </c>
      <c r="F48" s="573">
        <f>SUM('Modelo de flujo'!O48:R48)</f>
        <v>0</v>
      </c>
      <c r="G48" s="573">
        <f>SUM('Modelo de flujo'!S48:V48)</f>
        <v>0</v>
      </c>
      <c r="H48" s="573">
        <f>SUM('Modelo de flujo'!W48:Z48)</f>
        <v>0</v>
      </c>
      <c r="I48" s="573">
        <f>SUM('Modelo de flujo'!AA48:AD48)</f>
        <v>0</v>
      </c>
      <c r="J48" s="573">
        <f>SUM('Modelo de flujo'!AE48:AH48)</f>
        <v>0</v>
      </c>
      <c r="K48" s="573">
        <f>SUM('Modelo de flujo'!AI48:AL48)</f>
        <v>0</v>
      </c>
      <c r="L48" s="573">
        <f>SUM('Modelo de flujo'!AM48:AP48)</f>
        <v>0</v>
      </c>
      <c r="M48" s="573">
        <f>SUM('Modelo de flujo'!AQ48:AT48)</f>
        <v>0</v>
      </c>
      <c r="N48" s="573">
        <f>SUM('Modelo de flujo'!AV48:AX48)</f>
        <v>0</v>
      </c>
      <c r="O48" s="573">
        <f>SUM('Modelo de flujo'!AY48:BB48)</f>
        <v>0</v>
      </c>
      <c r="P48" s="573">
        <f>SUM('Modelo de flujo'!BC48:BF48)</f>
        <v>0</v>
      </c>
      <c r="Q48" s="573">
        <f>SUM('Modelo de flujo'!BG48:BJ48)</f>
        <v>0</v>
      </c>
      <c r="R48" s="571">
        <f t="shared" si="5"/>
        <v>0</v>
      </c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</row>
    <row r="49" spans="1:32" s="569" customFormat="1" x14ac:dyDescent="0.25">
      <c r="A49" s="783" t="s">
        <v>329</v>
      </c>
      <c r="B49" s="784"/>
      <c r="C49" s="573">
        <f>SUM('Modelo de flujo'!C49:F49)</f>
        <v>0</v>
      </c>
      <c r="D49" s="573">
        <f>SUM('Modelo de flujo'!G49:J49)</f>
        <v>0</v>
      </c>
      <c r="E49" s="573">
        <f>SUM('Modelo de flujo'!K49:N49)</f>
        <v>0</v>
      </c>
      <c r="F49" s="573">
        <f>SUM('Modelo de flujo'!O49:R49)</f>
        <v>0</v>
      </c>
      <c r="G49" s="573">
        <f>SUM('Modelo de flujo'!S49:V49)</f>
        <v>0</v>
      </c>
      <c r="H49" s="573">
        <f>SUM('Modelo de flujo'!W49:Z49)</f>
        <v>0</v>
      </c>
      <c r="I49" s="573">
        <f>SUM('Modelo de flujo'!AA49:AD49)</f>
        <v>0</v>
      </c>
      <c r="J49" s="573">
        <f>SUM('Modelo de flujo'!AE49:AH49)</f>
        <v>0</v>
      </c>
      <c r="K49" s="573">
        <f>SUM('Modelo de flujo'!AI49:AL49)</f>
        <v>0</v>
      </c>
      <c r="L49" s="573">
        <f>SUM('Modelo de flujo'!AM49:AP49)</f>
        <v>0</v>
      </c>
      <c r="M49" s="573">
        <f>SUM('Modelo de flujo'!AQ49:AT49)</f>
        <v>0</v>
      </c>
      <c r="N49" s="573">
        <f>SUM('Modelo de flujo'!AV49:AX49)</f>
        <v>0</v>
      </c>
      <c r="O49" s="573">
        <f>SUM('Modelo de flujo'!AY49:BB49)</f>
        <v>0</v>
      </c>
      <c r="P49" s="573">
        <f>SUM('Modelo de flujo'!BC49:BF49)</f>
        <v>0</v>
      </c>
      <c r="Q49" s="573">
        <f>SUM('Modelo de flujo'!BG49:BJ49)</f>
        <v>0</v>
      </c>
      <c r="R49" s="571">
        <f t="shared" si="5"/>
        <v>0</v>
      </c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</row>
    <row r="50" spans="1:32" s="569" customFormat="1" x14ac:dyDescent="0.25">
      <c r="A50" s="783" t="s">
        <v>330</v>
      </c>
      <c r="B50" s="784"/>
      <c r="C50" s="573">
        <f>SUM('Modelo de flujo'!C50:F50)</f>
        <v>0</v>
      </c>
      <c r="D50" s="573">
        <f>SUM('Modelo de flujo'!G50:J50)</f>
        <v>0</v>
      </c>
      <c r="E50" s="573">
        <f>SUM('Modelo de flujo'!K50:N50)</f>
        <v>0</v>
      </c>
      <c r="F50" s="573">
        <f>SUM('Modelo de flujo'!O50:R50)</f>
        <v>0</v>
      </c>
      <c r="G50" s="573">
        <f>SUM('Modelo de flujo'!S50:V50)</f>
        <v>0</v>
      </c>
      <c r="H50" s="573">
        <f>SUM('Modelo de flujo'!W50:Z50)</f>
        <v>0</v>
      </c>
      <c r="I50" s="573">
        <f>SUM('Modelo de flujo'!AA50:AD50)</f>
        <v>0</v>
      </c>
      <c r="J50" s="573">
        <f>SUM('Modelo de flujo'!AE50:AH50)</f>
        <v>0</v>
      </c>
      <c r="K50" s="573">
        <f>SUM('Modelo de flujo'!AI50:AL50)</f>
        <v>0</v>
      </c>
      <c r="L50" s="573">
        <f>SUM('Modelo de flujo'!AM50:AP50)</f>
        <v>0</v>
      </c>
      <c r="M50" s="573">
        <f>SUM('Modelo de flujo'!AQ50:AT50)</f>
        <v>0</v>
      </c>
      <c r="N50" s="573">
        <f>SUM('Modelo de flujo'!AV50:AX50)</f>
        <v>0</v>
      </c>
      <c r="O50" s="573">
        <f>SUM('Modelo de flujo'!AY50:BB50)</f>
        <v>0</v>
      </c>
      <c r="P50" s="573">
        <f>SUM('Modelo de flujo'!BC50:BF50)</f>
        <v>0</v>
      </c>
      <c r="Q50" s="573">
        <f>SUM('Modelo de flujo'!BG50:BJ50)</f>
        <v>0</v>
      </c>
      <c r="R50" s="571">
        <f t="shared" si="5"/>
        <v>0</v>
      </c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</row>
    <row r="51" spans="1:32" s="569" customFormat="1" x14ac:dyDescent="0.25">
      <c r="A51" s="783" t="s">
        <v>92</v>
      </c>
      <c r="B51" s="784"/>
      <c r="C51" s="573">
        <f>SUM('Modelo de flujo'!C51:F51)</f>
        <v>0</v>
      </c>
      <c r="D51" s="573">
        <f>SUM('Modelo de flujo'!G51:J51)</f>
        <v>0</v>
      </c>
      <c r="E51" s="573">
        <f>SUM('Modelo de flujo'!K51:N51)</f>
        <v>0</v>
      </c>
      <c r="F51" s="573">
        <f>SUM('Modelo de flujo'!O51:R51)</f>
        <v>0</v>
      </c>
      <c r="G51" s="573">
        <f>SUM('Modelo de flujo'!S51:V51)</f>
        <v>0</v>
      </c>
      <c r="H51" s="573">
        <f>SUM('Modelo de flujo'!W51:Z51)</f>
        <v>0</v>
      </c>
      <c r="I51" s="573">
        <f>SUM('Modelo de flujo'!AA51:AD51)</f>
        <v>0</v>
      </c>
      <c r="J51" s="573">
        <f>SUM('Modelo de flujo'!AE51:AH51)</f>
        <v>0</v>
      </c>
      <c r="K51" s="573">
        <f>SUM('Modelo de flujo'!AI51:AL51)</f>
        <v>0</v>
      </c>
      <c r="L51" s="573">
        <f>SUM('Modelo de flujo'!AM51:AP51)</f>
        <v>0</v>
      </c>
      <c r="M51" s="573">
        <f>SUM('Modelo de flujo'!AQ51:AT51)</f>
        <v>0</v>
      </c>
      <c r="N51" s="573">
        <f>SUM('Modelo de flujo'!AV51:AX51)</f>
        <v>0</v>
      </c>
      <c r="O51" s="573">
        <f>SUM('Modelo de flujo'!AY51:BB51)</f>
        <v>0</v>
      </c>
      <c r="P51" s="573">
        <f>SUM('Modelo de flujo'!BC51:BF51)</f>
        <v>0</v>
      </c>
      <c r="Q51" s="573">
        <f>SUM('Modelo de flujo'!BG51:BJ51)</f>
        <v>0</v>
      </c>
      <c r="R51" s="571">
        <f t="shared" si="5"/>
        <v>0</v>
      </c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</row>
    <row r="52" spans="1:32" s="569" customFormat="1" x14ac:dyDescent="0.25">
      <c r="A52" s="769" t="s">
        <v>128</v>
      </c>
      <c r="B52" s="769"/>
      <c r="C52" s="574">
        <f>SUM(C41:C44)-SUM(C45:C51)</f>
        <v>0</v>
      </c>
      <c r="D52" s="575">
        <f>SUM(D41:D44)-SUM(D45:D51)</f>
        <v>0</v>
      </c>
      <c r="E52" s="575">
        <f t="shared" ref="E52:Q52" si="6">SUM(E41:E44)-SUM(E45:E51)</f>
        <v>0</v>
      </c>
      <c r="F52" s="575">
        <f t="shared" si="6"/>
        <v>0</v>
      </c>
      <c r="G52" s="575">
        <f t="shared" si="6"/>
        <v>0</v>
      </c>
      <c r="H52" s="575">
        <f t="shared" si="6"/>
        <v>0</v>
      </c>
      <c r="I52" s="575">
        <f t="shared" si="6"/>
        <v>0</v>
      </c>
      <c r="J52" s="575">
        <f t="shared" si="6"/>
        <v>0</v>
      </c>
      <c r="K52" s="575">
        <f t="shared" si="6"/>
        <v>0</v>
      </c>
      <c r="L52" s="575">
        <f t="shared" si="6"/>
        <v>0</v>
      </c>
      <c r="M52" s="575">
        <f t="shared" si="6"/>
        <v>0</v>
      </c>
      <c r="N52" s="575">
        <f t="shared" si="6"/>
        <v>0</v>
      </c>
      <c r="O52" s="575">
        <f t="shared" si="6"/>
        <v>0</v>
      </c>
      <c r="P52" s="575">
        <f t="shared" si="6"/>
        <v>0</v>
      </c>
      <c r="Q52" s="575">
        <f t="shared" si="6"/>
        <v>0</v>
      </c>
      <c r="R52" s="576">
        <f>SUM(R41:R51)</f>
        <v>0</v>
      </c>
    </row>
    <row r="53" spans="1:32" s="569" customFormat="1" x14ac:dyDescent="0.25">
      <c r="A53" s="307"/>
      <c r="B53" s="577"/>
      <c r="C53" s="578"/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</row>
    <row r="54" spans="1:32" s="569" customFormat="1" x14ac:dyDescent="0.25">
      <c r="A54" s="769" t="s">
        <v>96</v>
      </c>
      <c r="B54" s="769"/>
      <c r="C54" s="574">
        <f>C30+C38+C52</f>
        <v>0</v>
      </c>
      <c r="D54" s="575">
        <f>D30+D38+D52</f>
        <v>0</v>
      </c>
      <c r="E54" s="575">
        <f t="shared" ref="E54:R54" si="7">E30+E38+E52</f>
        <v>0</v>
      </c>
      <c r="F54" s="575">
        <f t="shared" si="7"/>
        <v>0</v>
      </c>
      <c r="G54" s="575">
        <f t="shared" si="7"/>
        <v>0</v>
      </c>
      <c r="H54" s="575">
        <f t="shared" si="7"/>
        <v>0</v>
      </c>
      <c r="I54" s="575">
        <f t="shared" si="7"/>
        <v>0</v>
      </c>
      <c r="J54" s="575">
        <f t="shared" si="7"/>
        <v>0</v>
      </c>
      <c r="K54" s="575">
        <f t="shared" si="7"/>
        <v>0</v>
      </c>
      <c r="L54" s="575">
        <f t="shared" si="7"/>
        <v>0</v>
      </c>
      <c r="M54" s="575">
        <f t="shared" si="7"/>
        <v>0</v>
      </c>
      <c r="N54" s="575">
        <f t="shared" si="7"/>
        <v>0</v>
      </c>
      <c r="O54" s="575">
        <f t="shared" si="7"/>
        <v>0</v>
      </c>
      <c r="P54" s="575">
        <f t="shared" si="7"/>
        <v>0</v>
      </c>
      <c r="Q54" s="575">
        <f t="shared" si="7"/>
        <v>0</v>
      </c>
      <c r="R54" s="576">
        <f t="shared" si="7"/>
        <v>0</v>
      </c>
    </row>
    <row r="55" spans="1:32" s="584" customFormat="1" x14ac:dyDescent="0.25">
      <c r="A55" s="770" t="s">
        <v>97</v>
      </c>
      <c r="B55" s="770"/>
      <c r="C55" s="570">
        <f>SUM('Modelo de flujo'!C55:F55)</f>
        <v>0</v>
      </c>
      <c r="D55" s="570">
        <f>SUM('Modelo de flujo'!G55:J55)</f>
        <v>0</v>
      </c>
      <c r="E55" s="570">
        <f>SUM('Modelo de flujo'!K55:N55)</f>
        <v>0</v>
      </c>
      <c r="F55" s="570">
        <f>SUM('Modelo de flujo'!O55:R55)</f>
        <v>0</v>
      </c>
      <c r="G55" s="570">
        <f>SUM('Modelo de flujo'!S55:V55)</f>
        <v>0</v>
      </c>
      <c r="H55" s="570">
        <f>SUM('Modelo de flujo'!W55:Z55)</f>
        <v>0</v>
      </c>
      <c r="I55" s="570">
        <f>SUM('Modelo de flujo'!AA55:AD55)</f>
        <v>0</v>
      </c>
      <c r="J55" s="570">
        <f>SUM('Modelo de flujo'!AE55:AH55)</f>
        <v>0</v>
      </c>
      <c r="K55" s="570">
        <f>SUM('Modelo de flujo'!AI55:AL55)</f>
        <v>0</v>
      </c>
      <c r="L55" s="570">
        <f>SUM('Modelo de flujo'!AM55:AP55)</f>
        <v>0</v>
      </c>
      <c r="M55" s="570">
        <f>SUM('Modelo de flujo'!AQ55:AT55)</f>
        <v>0</v>
      </c>
      <c r="N55" s="570">
        <f>SUM('Modelo de flujo'!AV55:AX55)</f>
        <v>0</v>
      </c>
      <c r="O55" s="570">
        <f>SUM('Modelo de flujo'!AY55:BB55)</f>
        <v>0</v>
      </c>
      <c r="P55" s="570">
        <f>SUM('Modelo de flujo'!BC55:BF55)</f>
        <v>0</v>
      </c>
      <c r="Q55" s="570">
        <f>SUM('Modelo de flujo'!BG55:BJ55)</f>
        <v>0</v>
      </c>
      <c r="R55" s="583"/>
    </row>
    <row r="56" spans="1:32" s="569" customFormat="1" x14ac:dyDescent="0.25">
      <c r="A56" s="769" t="s">
        <v>331</v>
      </c>
      <c r="B56" s="769"/>
      <c r="C56" s="574">
        <f>C54+C55</f>
        <v>0</v>
      </c>
      <c r="D56" s="575">
        <f>D54+D55</f>
        <v>0</v>
      </c>
      <c r="E56" s="575">
        <f t="shared" ref="E56:Q56" si="8">E54+E55</f>
        <v>0</v>
      </c>
      <c r="F56" s="575">
        <f t="shared" si="8"/>
        <v>0</v>
      </c>
      <c r="G56" s="575">
        <f t="shared" si="8"/>
        <v>0</v>
      </c>
      <c r="H56" s="575">
        <f t="shared" si="8"/>
        <v>0</v>
      </c>
      <c r="I56" s="575">
        <f t="shared" si="8"/>
        <v>0</v>
      </c>
      <c r="J56" s="575">
        <f t="shared" si="8"/>
        <v>0</v>
      </c>
      <c r="K56" s="575">
        <f t="shared" si="8"/>
        <v>0</v>
      </c>
      <c r="L56" s="575">
        <f t="shared" si="8"/>
        <v>0</v>
      </c>
      <c r="M56" s="575">
        <f t="shared" si="8"/>
        <v>0</v>
      </c>
      <c r="N56" s="575">
        <f t="shared" si="8"/>
        <v>0</v>
      </c>
      <c r="O56" s="575">
        <f t="shared" si="8"/>
        <v>0</v>
      </c>
      <c r="P56" s="575">
        <f t="shared" si="8"/>
        <v>0</v>
      </c>
      <c r="Q56" s="575">
        <f t="shared" si="8"/>
        <v>0</v>
      </c>
    </row>
    <row r="57" spans="1:32" s="569" customFormat="1" x14ac:dyDescent="0.25">
      <c r="A57" s="307"/>
      <c r="B57" s="577"/>
      <c r="C57" s="578"/>
      <c r="D57" s="578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8"/>
    </row>
    <row r="58" spans="1:32" s="569" customFormat="1" x14ac:dyDescent="0.25">
      <c r="A58" s="792" t="s">
        <v>332</v>
      </c>
      <c r="B58" s="793"/>
      <c r="C58" s="574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</row>
    <row r="59" spans="1:32" s="569" customFormat="1" x14ac:dyDescent="0.25">
      <c r="A59" s="307"/>
      <c r="B59" s="585"/>
      <c r="C59" s="586"/>
      <c r="D59" s="586"/>
      <c r="E59" s="586"/>
      <c r="F59" s="586"/>
      <c r="G59" s="586"/>
      <c r="H59" s="586"/>
      <c r="I59" s="586"/>
      <c r="J59" s="578"/>
      <c r="K59" s="578"/>
      <c r="L59" s="578"/>
      <c r="M59" s="578"/>
      <c r="N59" s="578"/>
      <c r="O59" s="578"/>
      <c r="P59" s="578"/>
      <c r="Q59" s="578"/>
    </row>
    <row r="60" spans="1:32" s="569" customFormat="1" x14ac:dyDescent="0.25">
      <c r="A60" s="307"/>
      <c r="B60" s="585"/>
      <c r="C60" s="586"/>
      <c r="D60" s="586"/>
      <c r="E60" s="586"/>
      <c r="F60" s="586"/>
      <c r="G60" s="586"/>
      <c r="H60" s="586"/>
      <c r="I60" s="586"/>
      <c r="J60" s="578"/>
      <c r="K60" s="578"/>
      <c r="L60" s="578"/>
      <c r="M60" s="578"/>
      <c r="N60" s="578"/>
      <c r="O60" s="578"/>
      <c r="P60" s="578"/>
      <c r="Q60" s="578"/>
    </row>
    <row r="61" spans="1:32" s="602" customFormat="1" x14ac:dyDescent="0.25">
      <c r="A61" s="597"/>
      <c r="B61" s="600" t="str">
        <f>'Modelo de flujo'!B59</f>
        <v>Utilidad</v>
      </c>
      <c r="C61" s="601">
        <f>SUM('Modelo de flujo'!C59:F59)</f>
        <v>0</v>
      </c>
      <c r="D61" s="601">
        <f>SUM('Modelo de flujo'!G59:J59)</f>
        <v>0</v>
      </c>
      <c r="E61" s="601">
        <f>SUM('Modelo de flujo'!K59:N59)</f>
        <v>0</v>
      </c>
      <c r="F61" s="601">
        <f>SUM('Modelo de flujo'!O59:R59)</f>
        <v>0</v>
      </c>
      <c r="G61" s="601">
        <f>SUM('Modelo de flujo'!S59:V59)</f>
        <v>0</v>
      </c>
      <c r="H61" s="601">
        <f>SUM('Modelo de flujo'!W59:Z59)</f>
        <v>0</v>
      </c>
      <c r="I61" s="601">
        <f>SUM('Modelo de flujo'!AA59:AD59)</f>
        <v>0</v>
      </c>
      <c r="J61" s="601">
        <f>SUM('Modelo de flujo'!AE59:AH59)</f>
        <v>0</v>
      </c>
      <c r="K61" s="601">
        <f>SUM('Modelo de flujo'!AI59:AL59)</f>
        <v>0</v>
      </c>
      <c r="L61" s="601">
        <f>SUM('Modelo de flujo'!AM59:AP59)</f>
        <v>0</v>
      </c>
      <c r="M61" s="601">
        <f>SUM('Modelo de flujo'!AQ59:AT59)</f>
        <v>0</v>
      </c>
      <c r="N61" s="601">
        <f>SUM('Modelo de flujo'!AV59:AX59)</f>
        <v>0</v>
      </c>
      <c r="O61" s="601">
        <f>SUM('Modelo de flujo'!AY59:BB59)</f>
        <v>0</v>
      </c>
      <c r="P61" s="601">
        <f>SUM('Modelo de flujo'!BC59:BF59)</f>
        <v>0</v>
      </c>
      <c r="Q61" s="601">
        <f>SUM('Modelo de flujo'!BG59:BJ59)</f>
        <v>0</v>
      </c>
      <c r="R61" s="587"/>
    </row>
    <row r="62" spans="1:32" s="602" customFormat="1" x14ac:dyDescent="0.25">
      <c r="A62" s="597"/>
      <c r="B62" s="600" t="str">
        <f>'Modelo de flujo'!B60</f>
        <v>Depreciación</v>
      </c>
      <c r="C62" s="601">
        <f>SUM('Modelo de flujo'!C60:F60)</f>
        <v>0</v>
      </c>
      <c r="D62" s="601">
        <f>SUM('Modelo de flujo'!G60:J60)</f>
        <v>0</v>
      </c>
      <c r="E62" s="601">
        <f>SUM('Modelo de flujo'!K60:N60)</f>
        <v>0</v>
      </c>
      <c r="F62" s="601">
        <f>SUM('Modelo de flujo'!O60:R60)</f>
        <v>0</v>
      </c>
      <c r="G62" s="601">
        <f>SUM('Modelo de flujo'!S60:V60)</f>
        <v>0</v>
      </c>
      <c r="H62" s="601">
        <f>SUM('Modelo de flujo'!W60:Z60)</f>
        <v>0</v>
      </c>
      <c r="I62" s="601">
        <f>SUM('Modelo de flujo'!AA60:AD60)</f>
        <v>0</v>
      </c>
      <c r="J62" s="601">
        <f>SUM('Modelo de flujo'!AE60:AH60)</f>
        <v>0</v>
      </c>
      <c r="K62" s="601">
        <f>SUM('Modelo de flujo'!AI60:AL60)</f>
        <v>0</v>
      </c>
      <c r="L62" s="601">
        <f>SUM('Modelo de flujo'!AM60:AP60)</f>
        <v>0</v>
      </c>
      <c r="M62" s="601">
        <f>SUM('Modelo de flujo'!AQ60:AT60)</f>
        <v>0</v>
      </c>
      <c r="N62" s="601">
        <f>SUM('Modelo de flujo'!AV60:AX60)</f>
        <v>0</v>
      </c>
      <c r="O62" s="601">
        <f>SUM('Modelo de flujo'!AY60:BB60)</f>
        <v>0</v>
      </c>
      <c r="P62" s="601">
        <f>SUM('Modelo de flujo'!BC60:BF60)</f>
        <v>0</v>
      </c>
      <c r="Q62" s="601">
        <f>SUM('Modelo de flujo'!BG60:BJ60)</f>
        <v>0</v>
      </c>
      <c r="R62" s="587"/>
    </row>
    <row r="63" spans="1:32" s="602" customFormat="1" x14ac:dyDescent="0.25">
      <c r="A63" s="597"/>
      <c r="B63" s="600" t="str">
        <f>'Modelo de flujo'!B61</f>
        <v>Amortización</v>
      </c>
      <c r="C63" s="601">
        <f>SUM('Modelo de flujo'!C61:F61)</f>
        <v>0</v>
      </c>
      <c r="D63" s="601">
        <f>SUM('Modelo de flujo'!G61:J61)</f>
        <v>0</v>
      </c>
      <c r="E63" s="601">
        <f>SUM('Modelo de flujo'!K61:N61)</f>
        <v>0</v>
      </c>
      <c r="F63" s="601">
        <f>SUM('Modelo de flujo'!O61:R61)</f>
        <v>0</v>
      </c>
      <c r="G63" s="601">
        <f>SUM('Modelo de flujo'!S61:V61)</f>
        <v>0</v>
      </c>
      <c r="H63" s="601">
        <f>SUM('Modelo de flujo'!W61:Z61)</f>
        <v>0</v>
      </c>
      <c r="I63" s="601">
        <f>SUM('Modelo de flujo'!AA61:AD61)</f>
        <v>0</v>
      </c>
      <c r="J63" s="601">
        <f>SUM('Modelo de flujo'!AE61:AH61)</f>
        <v>0</v>
      </c>
      <c r="K63" s="601">
        <f>SUM('Modelo de flujo'!AI61:AL61)</f>
        <v>0</v>
      </c>
      <c r="L63" s="601">
        <f>SUM('Modelo de flujo'!AM61:AP61)</f>
        <v>0</v>
      </c>
      <c r="M63" s="601">
        <f>SUM('Modelo de flujo'!AQ61:AT61)</f>
        <v>0</v>
      </c>
      <c r="N63" s="601">
        <f>SUM('Modelo de flujo'!AV61:AX61)</f>
        <v>0</v>
      </c>
      <c r="O63" s="601">
        <f>SUM('Modelo de flujo'!AY61:BB61)</f>
        <v>0</v>
      </c>
      <c r="P63" s="601">
        <f>SUM('Modelo de flujo'!BC61:BF61)</f>
        <v>0</v>
      </c>
      <c r="Q63" s="601">
        <f>SUM('Modelo de flujo'!BG61:BJ61)</f>
        <v>0</v>
      </c>
      <c r="R63" s="587"/>
    </row>
    <row r="64" spans="1:32" s="602" customFormat="1" x14ac:dyDescent="0.25">
      <c r="A64" s="597"/>
      <c r="B64" s="600" t="str">
        <f>'Modelo de flujo'!B62</f>
        <v>Amortización Intangibles</v>
      </c>
      <c r="C64" s="601">
        <f>SUM('Modelo de flujo'!C62:F62)</f>
        <v>0</v>
      </c>
      <c r="D64" s="601">
        <f>SUM('Modelo de flujo'!G62:J62)</f>
        <v>0</v>
      </c>
      <c r="E64" s="601">
        <f>SUM('Modelo de flujo'!K62:N62)</f>
        <v>0</v>
      </c>
      <c r="F64" s="601">
        <f>SUM('Modelo de flujo'!O62:R62)</f>
        <v>0</v>
      </c>
      <c r="G64" s="601">
        <f>SUM('Modelo de flujo'!S62:V62)</f>
        <v>0</v>
      </c>
      <c r="H64" s="601">
        <f>SUM('Modelo de flujo'!W62:Z62)</f>
        <v>0</v>
      </c>
      <c r="I64" s="601">
        <f>SUM('Modelo de flujo'!AA62:AD62)</f>
        <v>0</v>
      </c>
      <c r="J64" s="601">
        <f>SUM('Modelo de flujo'!AE62:AH62)</f>
        <v>0</v>
      </c>
      <c r="K64" s="601">
        <f>SUM('Modelo de flujo'!AI62:AL62)</f>
        <v>0</v>
      </c>
      <c r="L64" s="601">
        <f>SUM('Modelo de flujo'!AM62:AP62)</f>
        <v>0</v>
      </c>
      <c r="M64" s="601">
        <f>SUM('Modelo de flujo'!AQ62:AT62)</f>
        <v>0</v>
      </c>
      <c r="N64" s="601">
        <f>SUM('Modelo de flujo'!AV62:AX62)</f>
        <v>0</v>
      </c>
      <c r="O64" s="601">
        <f>SUM('Modelo de flujo'!AY62:BB62)</f>
        <v>0</v>
      </c>
      <c r="P64" s="601">
        <f>SUM('Modelo de flujo'!BC62:BF62)</f>
        <v>0</v>
      </c>
      <c r="Q64" s="601">
        <f>SUM('Modelo de flujo'!BG62:BJ62)</f>
        <v>0</v>
      </c>
      <c r="R64" s="587"/>
    </row>
    <row r="65" spans="1:17" s="569" customFormat="1" x14ac:dyDescent="0.25">
      <c r="A65" s="307"/>
      <c r="B65" s="585"/>
      <c r="C65" s="586"/>
      <c r="D65" s="586"/>
      <c r="E65" s="586"/>
      <c r="F65" s="586"/>
      <c r="G65" s="586"/>
      <c r="H65" s="586"/>
      <c r="I65" s="586"/>
      <c r="J65" s="578"/>
      <c r="K65" s="578"/>
      <c r="L65" s="578"/>
      <c r="M65" s="578"/>
      <c r="N65" s="578"/>
      <c r="O65" s="578"/>
      <c r="P65" s="578"/>
      <c r="Q65" s="578"/>
    </row>
    <row r="66" spans="1:17" s="569" customFormat="1" x14ac:dyDescent="0.25">
      <c r="A66" s="307"/>
      <c r="B66" s="585"/>
      <c r="C66" s="586"/>
      <c r="D66" s="586"/>
      <c r="E66" s="586"/>
      <c r="F66" s="586"/>
      <c r="G66" s="586"/>
      <c r="H66" s="586"/>
      <c r="I66" s="586"/>
      <c r="J66" s="578"/>
      <c r="K66" s="578"/>
      <c r="L66" s="578"/>
      <c r="M66" s="578"/>
      <c r="N66" s="578"/>
      <c r="O66" s="578"/>
      <c r="P66" s="578"/>
      <c r="Q66" s="578"/>
    </row>
    <row r="67" spans="1:17" s="569" customFormat="1" x14ac:dyDescent="0.25">
      <c r="A67" s="307"/>
      <c r="B67" s="577"/>
      <c r="C67" s="578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</row>
    <row r="68" spans="1:17" x14ac:dyDescent="0.25"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</row>
    <row r="69" spans="1:17" x14ac:dyDescent="0.25"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</row>
    <row r="70" spans="1:17" x14ac:dyDescent="0.25">
      <c r="C70" s="588"/>
      <c r="D70" s="588"/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8"/>
      <c r="P70" s="588"/>
      <c r="Q70" s="588"/>
    </row>
    <row r="71" spans="1:17" x14ac:dyDescent="0.25">
      <c r="A71" s="73"/>
      <c r="B71" s="73"/>
      <c r="C71" s="588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</row>
    <row r="72" spans="1:17" x14ac:dyDescent="0.25">
      <c r="C72" s="588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</row>
    <row r="73" spans="1:17" x14ac:dyDescent="0.25">
      <c r="C73" s="588"/>
      <c r="D73" s="588"/>
      <c r="E73" s="588"/>
      <c r="F73" s="588"/>
      <c r="G73" s="588"/>
      <c r="H73" s="588"/>
      <c r="I73" s="588"/>
      <c r="J73" s="588"/>
      <c r="K73" s="588"/>
      <c r="L73" s="588"/>
      <c r="M73" s="588"/>
      <c r="N73" s="588"/>
      <c r="O73" s="588"/>
      <c r="P73" s="588"/>
      <c r="Q73" s="588"/>
    </row>
    <row r="74" spans="1:17" x14ac:dyDescent="0.25">
      <c r="C74" s="588"/>
      <c r="D74" s="588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</row>
    <row r="75" spans="1:17" x14ac:dyDescent="0.25">
      <c r="C75" s="588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</row>
    <row r="76" spans="1:17" x14ac:dyDescent="0.25">
      <c r="C76" s="588"/>
      <c r="D76" s="588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</row>
    <row r="77" spans="1:17" x14ac:dyDescent="0.25">
      <c r="C77" s="588"/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8"/>
      <c r="O77" s="588"/>
      <c r="P77" s="588"/>
      <c r="Q77" s="588"/>
    </row>
    <row r="78" spans="1:17" x14ac:dyDescent="0.25">
      <c r="C78" s="588"/>
      <c r="D78" s="588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</row>
    <row r="79" spans="1:17" x14ac:dyDescent="0.25">
      <c r="C79" s="588"/>
      <c r="D79" s="588"/>
      <c r="E79" s="588"/>
      <c r="F79" s="588"/>
      <c r="G79" s="588"/>
      <c r="H79" s="588"/>
      <c r="I79" s="588"/>
      <c r="J79" s="588"/>
      <c r="K79" s="588"/>
      <c r="L79" s="588"/>
      <c r="M79" s="588"/>
      <c r="N79" s="588"/>
      <c r="O79" s="588"/>
      <c r="P79" s="588"/>
      <c r="Q79" s="588"/>
    </row>
    <row r="80" spans="1:17" x14ac:dyDescent="0.25">
      <c r="C80" s="588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</row>
    <row r="81" spans="3:17" x14ac:dyDescent="0.25"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8"/>
      <c r="N81" s="588"/>
      <c r="O81" s="588"/>
      <c r="P81" s="588"/>
      <c r="Q81" s="588"/>
    </row>
    <row r="82" spans="3:17" x14ac:dyDescent="0.25">
      <c r="C82" s="588"/>
      <c r="D82" s="588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8"/>
    </row>
    <row r="83" spans="3:17" x14ac:dyDescent="0.25">
      <c r="C83" s="588"/>
      <c r="D83" s="588"/>
      <c r="E83" s="588"/>
      <c r="F83" s="588"/>
      <c r="G83" s="588"/>
      <c r="H83" s="588"/>
      <c r="I83" s="588"/>
      <c r="J83" s="588"/>
      <c r="K83" s="588"/>
      <c r="L83" s="588"/>
      <c r="M83" s="588"/>
      <c r="N83" s="588"/>
      <c r="O83" s="588"/>
      <c r="P83" s="588"/>
      <c r="Q83" s="588"/>
    </row>
    <row r="84" spans="3:17" x14ac:dyDescent="0.25"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</row>
    <row r="85" spans="3:17" x14ac:dyDescent="0.25">
      <c r="C85" s="588"/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588"/>
      <c r="O85" s="588"/>
      <c r="P85" s="588"/>
      <c r="Q85" s="588"/>
    </row>
    <row r="86" spans="3:17" x14ac:dyDescent="0.25">
      <c r="C86" s="588"/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8"/>
    </row>
    <row r="87" spans="3:17" x14ac:dyDescent="0.25">
      <c r="C87" s="588"/>
      <c r="D87" s="588"/>
      <c r="E87" s="588"/>
      <c r="F87" s="588"/>
      <c r="G87" s="588"/>
      <c r="H87" s="588"/>
      <c r="I87" s="588"/>
      <c r="J87" s="588"/>
      <c r="K87" s="588"/>
      <c r="L87" s="588"/>
      <c r="M87" s="588"/>
      <c r="N87" s="588"/>
      <c r="O87" s="588"/>
      <c r="P87" s="588"/>
      <c r="Q87" s="588"/>
    </row>
    <row r="88" spans="3:17" x14ac:dyDescent="0.25"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</row>
    <row r="89" spans="3:17" x14ac:dyDescent="0.25">
      <c r="C89" s="588"/>
      <c r="D89" s="588"/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  <c r="P89" s="588"/>
      <c r="Q89" s="588"/>
    </row>
    <row r="90" spans="3:17" x14ac:dyDescent="0.25">
      <c r="C90" s="588"/>
      <c r="D90" s="588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  <c r="P90" s="588"/>
      <c r="Q90" s="588"/>
    </row>
    <row r="91" spans="3:17" x14ac:dyDescent="0.25">
      <c r="C91" s="588"/>
      <c r="D91" s="588"/>
      <c r="E91" s="588"/>
      <c r="F91" s="588"/>
      <c r="G91" s="588"/>
      <c r="H91" s="588"/>
      <c r="I91" s="588"/>
      <c r="J91" s="588"/>
      <c r="K91" s="588"/>
      <c r="L91" s="588"/>
      <c r="M91" s="588"/>
      <c r="N91" s="588"/>
      <c r="O91" s="588"/>
      <c r="P91" s="588"/>
      <c r="Q91" s="588"/>
    </row>
    <row r="92" spans="3:17" x14ac:dyDescent="0.25">
      <c r="C92" s="588"/>
      <c r="D92" s="588"/>
      <c r="E92" s="588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</row>
    <row r="93" spans="3:17" x14ac:dyDescent="0.25">
      <c r="C93" s="588"/>
      <c r="D93" s="588"/>
      <c r="E93" s="588"/>
      <c r="F93" s="588"/>
      <c r="G93" s="588"/>
      <c r="H93" s="588"/>
      <c r="I93" s="588"/>
      <c r="J93" s="588"/>
      <c r="K93" s="588"/>
      <c r="L93" s="588"/>
      <c r="M93" s="588"/>
      <c r="N93" s="588"/>
      <c r="O93" s="588"/>
      <c r="P93" s="588"/>
      <c r="Q93" s="588"/>
    </row>
    <row r="94" spans="3:17" x14ac:dyDescent="0.25">
      <c r="C94" s="588"/>
      <c r="D94" s="588"/>
      <c r="E94" s="588"/>
      <c r="F94" s="588"/>
      <c r="G94" s="588"/>
      <c r="H94" s="588"/>
      <c r="I94" s="588"/>
      <c r="J94" s="588"/>
      <c r="K94" s="588"/>
      <c r="L94" s="588"/>
      <c r="M94" s="588"/>
      <c r="N94" s="588"/>
      <c r="O94" s="588"/>
      <c r="P94" s="588"/>
      <c r="Q94" s="588"/>
    </row>
    <row r="95" spans="3:17" x14ac:dyDescent="0.25">
      <c r="C95" s="588"/>
      <c r="D95" s="588"/>
      <c r="E95" s="588"/>
      <c r="F95" s="588"/>
      <c r="G95" s="588"/>
      <c r="H95" s="588"/>
      <c r="I95" s="588"/>
      <c r="J95" s="588"/>
      <c r="K95" s="588"/>
      <c r="L95" s="588"/>
      <c r="M95" s="588"/>
      <c r="N95" s="588"/>
      <c r="O95" s="588"/>
      <c r="P95" s="588"/>
      <c r="Q95" s="588"/>
    </row>
    <row r="96" spans="3:17" x14ac:dyDescent="0.25">
      <c r="C96" s="588"/>
      <c r="D96" s="588"/>
      <c r="E96" s="588"/>
      <c r="F96" s="588"/>
      <c r="G96" s="588"/>
      <c r="H96" s="588"/>
      <c r="I96" s="588"/>
      <c r="J96" s="588"/>
      <c r="K96" s="588"/>
      <c r="L96" s="588"/>
      <c r="M96" s="588"/>
      <c r="N96" s="588"/>
      <c r="O96" s="588"/>
      <c r="P96" s="588"/>
      <c r="Q96" s="588"/>
    </row>
    <row r="97" spans="3:17" x14ac:dyDescent="0.25">
      <c r="C97" s="588"/>
      <c r="D97" s="588"/>
      <c r="E97" s="588"/>
      <c r="F97" s="588"/>
      <c r="G97" s="588"/>
      <c r="H97" s="588"/>
      <c r="I97" s="588"/>
      <c r="J97" s="588"/>
      <c r="K97" s="588"/>
      <c r="L97" s="588"/>
      <c r="M97" s="588"/>
      <c r="N97" s="588"/>
      <c r="O97" s="588"/>
      <c r="P97" s="588"/>
      <c r="Q97" s="588"/>
    </row>
    <row r="98" spans="3:17" x14ac:dyDescent="0.25">
      <c r="C98" s="588"/>
      <c r="D98" s="588"/>
      <c r="E98" s="588"/>
      <c r="F98" s="588"/>
      <c r="G98" s="588"/>
      <c r="H98" s="588"/>
      <c r="I98" s="588"/>
      <c r="J98" s="588"/>
      <c r="K98" s="588"/>
      <c r="L98" s="588"/>
      <c r="M98" s="588"/>
      <c r="N98" s="588"/>
      <c r="O98" s="588"/>
      <c r="P98" s="588"/>
      <c r="Q98" s="588"/>
    </row>
    <row r="99" spans="3:17" x14ac:dyDescent="0.25">
      <c r="C99" s="588"/>
      <c r="D99" s="588"/>
      <c r="E99" s="588"/>
      <c r="F99" s="588"/>
      <c r="G99" s="588"/>
      <c r="H99" s="588"/>
      <c r="I99" s="588"/>
      <c r="J99" s="588"/>
      <c r="K99" s="588"/>
      <c r="L99" s="588"/>
      <c r="M99" s="588"/>
      <c r="N99" s="588"/>
      <c r="O99" s="588"/>
      <c r="P99" s="588"/>
      <c r="Q99" s="588"/>
    </row>
    <row r="100" spans="3:17" x14ac:dyDescent="0.25">
      <c r="C100" s="588"/>
      <c r="D100" s="588"/>
      <c r="E100" s="588"/>
      <c r="F100" s="588"/>
      <c r="G100" s="588"/>
      <c r="H100" s="588"/>
      <c r="I100" s="588"/>
      <c r="J100" s="588"/>
      <c r="K100" s="588"/>
      <c r="L100" s="588"/>
      <c r="M100" s="588"/>
      <c r="N100" s="588"/>
      <c r="O100" s="588"/>
      <c r="P100" s="588"/>
      <c r="Q100" s="588"/>
    </row>
    <row r="101" spans="3:17" x14ac:dyDescent="0.25">
      <c r="C101" s="588"/>
      <c r="D101" s="588"/>
      <c r="E101" s="588"/>
      <c r="F101" s="588"/>
      <c r="G101" s="588"/>
      <c r="H101" s="588"/>
      <c r="I101" s="588"/>
      <c r="J101" s="588"/>
      <c r="K101" s="588"/>
      <c r="L101" s="588"/>
      <c r="M101" s="588"/>
      <c r="N101" s="588"/>
      <c r="O101" s="588"/>
      <c r="P101" s="588"/>
      <c r="Q101" s="588"/>
    </row>
    <row r="102" spans="3:17" x14ac:dyDescent="0.25">
      <c r="C102" s="588"/>
      <c r="D102" s="588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</row>
    <row r="103" spans="3:17" x14ac:dyDescent="0.25">
      <c r="C103" s="588"/>
      <c r="D103" s="588"/>
      <c r="E103" s="588"/>
      <c r="F103" s="588"/>
      <c r="G103" s="588"/>
      <c r="H103" s="588"/>
      <c r="I103" s="588"/>
      <c r="J103" s="588"/>
      <c r="K103" s="588"/>
      <c r="L103" s="588"/>
      <c r="M103" s="588"/>
      <c r="N103" s="588"/>
      <c r="O103" s="588"/>
      <c r="P103" s="588"/>
      <c r="Q103" s="588"/>
    </row>
    <row r="104" spans="3:17" x14ac:dyDescent="0.25">
      <c r="C104" s="588"/>
      <c r="D104" s="588"/>
      <c r="E104" s="588"/>
      <c r="F104" s="588"/>
      <c r="G104" s="588"/>
      <c r="H104" s="588"/>
      <c r="I104" s="588"/>
      <c r="J104" s="588"/>
      <c r="K104" s="588"/>
      <c r="L104" s="588"/>
      <c r="M104" s="588"/>
      <c r="N104" s="588"/>
      <c r="O104" s="588"/>
      <c r="P104" s="588"/>
      <c r="Q104" s="588"/>
    </row>
    <row r="105" spans="3:17" x14ac:dyDescent="0.25">
      <c r="C105" s="588"/>
      <c r="D105" s="588"/>
      <c r="E105" s="588"/>
      <c r="F105" s="588"/>
      <c r="G105" s="588"/>
      <c r="H105" s="588"/>
      <c r="I105" s="588"/>
      <c r="J105" s="588"/>
      <c r="K105" s="588"/>
      <c r="L105" s="588"/>
      <c r="M105" s="588"/>
      <c r="N105" s="588"/>
      <c r="O105" s="588"/>
      <c r="P105" s="588"/>
      <c r="Q105" s="588"/>
    </row>
    <row r="106" spans="3:17" x14ac:dyDescent="0.25">
      <c r="C106" s="588"/>
      <c r="D106" s="588"/>
      <c r="E106" s="588"/>
      <c r="F106" s="588"/>
      <c r="G106" s="588"/>
      <c r="H106" s="588"/>
      <c r="I106" s="588"/>
      <c r="J106" s="588"/>
      <c r="K106" s="588"/>
      <c r="L106" s="588"/>
      <c r="M106" s="588"/>
      <c r="N106" s="588"/>
      <c r="O106" s="588"/>
      <c r="P106" s="588"/>
      <c r="Q106" s="588"/>
    </row>
    <row r="107" spans="3:17" x14ac:dyDescent="0.25">
      <c r="C107" s="588"/>
      <c r="D107" s="588"/>
      <c r="E107" s="588"/>
      <c r="F107" s="588"/>
      <c r="G107" s="588"/>
      <c r="H107" s="588"/>
      <c r="I107" s="588"/>
      <c r="J107" s="588"/>
      <c r="K107" s="588"/>
      <c r="L107" s="588"/>
      <c r="M107" s="588"/>
      <c r="N107" s="588"/>
      <c r="O107" s="588"/>
      <c r="P107" s="588"/>
      <c r="Q107" s="588"/>
    </row>
    <row r="108" spans="3:17" x14ac:dyDescent="0.25"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8"/>
      <c r="N108" s="588"/>
      <c r="O108" s="588"/>
      <c r="P108" s="588"/>
      <c r="Q108" s="588"/>
    </row>
    <row r="109" spans="3:17" x14ac:dyDescent="0.25">
      <c r="C109" s="588"/>
      <c r="D109" s="588"/>
      <c r="E109" s="588"/>
      <c r="F109" s="588"/>
      <c r="G109" s="588"/>
      <c r="H109" s="588"/>
      <c r="I109" s="588"/>
      <c r="J109" s="588"/>
      <c r="K109" s="588"/>
      <c r="L109" s="588"/>
      <c r="M109" s="588"/>
      <c r="N109" s="588"/>
      <c r="O109" s="588"/>
      <c r="P109" s="588"/>
      <c r="Q109" s="588"/>
    </row>
    <row r="110" spans="3:17" x14ac:dyDescent="0.25">
      <c r="C110" s="588"/>
      <c r="D110" s="588"/>
      <c r="E110" s="588"/>
      <c r="F110" s="588"/>
      <c r="G110" s="588"/>
      <c r="H110" s="588"/>
      <c r="I110" s="588"/>
      <c r="J110" s="588"/>
      <c r="K110" s="588"/>
      <c r="L110" s="588"/>
      <c r="M110" s="588"/>
      <c r="N110" s="588"/>
      <c r="O110" s="588"/>
      <c r="P110" s="588"/>
      <c r="Q110" s="588"/>
    </row>
    <row r="111" spans="3:17" x14ac:dyDescent="0.25">
      <c r="C111" s="588"/>
      <c r="D111" s="588"/>
      <c r="E111" s="588"/>
      <c r="F111" s="588"/>
      <c r="G111" s="588"/>
      <c r="H111" s="588"/>
      <c r="I111" s="588"/>
      <c r="J111" s="588"/>
      <c r="K111" s="588"/>
      <c r="L111" s="588"/>
      <c r="M111" s="588"/>
      <c r="N111" s="588"/>
      <c r="O111" s="588"/>
      <c r="P111" s="588"/>
      <c r="Q111" s="588"/>
    </row>
    <row r="112" spans="3:17" x14ac:dyDescent="0.25">
      <c r="C112" s="588"/>
      <c r="D112" s="588"/>
      <c r="E112" s="588"/>
      <c r="F112" s="588"/>
      <c r="G112" s="588"/>
      <c r="H112" s="588"/>
      <c r="I112" s="588"/>
      <c r="J112" s="588"/>
      <c r="K112" s="588"/>
      <c r="L112" s="588"/>
      <c r="M112" s="588"/>
      <c r="N112" s="588"/>
      <c r="O112" s="588"/>
      <c r="P112" s="588"/>
      <c r="Q112" s="588"/>
    </row>
    <row r="113" spans="3:17" x14ac:dyDescent="0.25">
      <c r="C113" s="588"/>
      <c r="D113" s="588"/>
      <c r="E113" s="588"/>
      <c r="F113" s="588"/>
      <c r="G113" s="588"/>
      <c r="H113" s="588"/>
      <c r="I113" s="588"/>
      <c r="J113" s="588"/>
      <c r="K113" s="588"/>
      <c r="L113" s="588"/>
      <c r="M113" s="588"/>
      <c r="N113" s="588"/>
      <c r="O113" s="588"/>
      <c r="P113" s="588"/>
      <c r="Q113" s="588"/>
    </row>
    <row r="114" spans="3:17" x14ac:dyDescent="0.25">
      <c r="C114" s="588"/>
      <c r="D114" s="588"/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8"/>
      <c r="P114" s="588"/>
      <c r="Q114" s="588"/>
    </row>
    <row r="115" spans="3:17" x14ac:dyDescent="0.25">
      <c r="C115" s="588"/>
      <c r="D115" s="588"/>
      <c r="E115" s="588"/>
      <c r="F115" s="588"/>
      <c r="G115" s="588"/>
      <c r="H115" s="588"/>
      <c r="I115" s="588"/>
      <c r="J115" s="588"/>
      <c r="K115" s="588"/>
      <c r="L115" s="588"/>
      <c r="M115" s="588"/>
      <c r="N115" s="588"/>
      <c r="O115" s="588"/>
      <c r="P115" s="588"/>
      <c r="Q115" s="588"/>
    </row>
    <row r="116" spans="3:17" x14ac:dyDescent="0.25">
      <c r="C116" s="588"/>
      <c r="D116" s="588"/>
      <c r="E116" s="588"/>
      <c r="F116" s="588"/>
      <c r="G116" s="588"/>
      <c r="H116" s="588"/>
      <c r="I116" s="588"/>
      <c r="J116" s="588"/>
      <c r="K116" s="588"/>
      <c r="L116" s="588"/>
      <c r="M116" s="588"/>
      <c r="N116" s="588"/>
      <c r="O116" s="588"/>
      <c r="P116" s="588"/>
      <c r="Q116" s="588"/>
    </row>
    <row r="117" spans="3:17" x14ac:dyDescent="0.25">
      <c r="C117" s="588"/>
      <c r="D117" s="588"/>
      <c r="E117" s="588"/>
      <c r="F117" s="588"/>
      <c r="G117" s="588"/>
      <c r="H117" s="588"/>
      <c r="I117" s="588"/>
      <c r="J117" s="588"/>
      <c r="K117" s="588"/>
      <c r="L117" s="588"/>
      <c r="M117" s="588"/>
      <c r="N117" s="588"/>
      <c r="O117" s="588"/>
      <c r="P117" s="588"/>
      <c r="Q117" s="588"/>
    </row>
    <row r="118" spans="3:17" x14ac:dyDescent="0.25">
      <c r="C118" s="588"/>
      <c r="D118" s="588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  <c r="O118" s="588"/>
      <c r="P118" s="588"/>
      <c r="Q118" s="588"/>
    </row>
    <row r="119" spans="3:17" x14ac:dyDescent="0.25">
      <c r="C119" s="588"/>
      <c r="D119" s="588"/>
      <c r="E119" s="588"/>
      <c r="F119" s="588"/>
      <c r="G119" s="588"/>
      <c r="H119" s="588"/>
      <c r="I119" s="588"/>
      <c r="J119" s="588"/>
      <c r="K119" s="588"/>
      <c r="L119" s="588"/>
      <c r="M119" s="588"/>
      <c r="N119" s="588"/>
      <c r="O119" s="588"/>
      <c r="P119" s="588"/>
      <c r="Q119" s="588"/>
    </row>
    <row r="120" spans="3:17" x14ac:dyDescent="0.25">
      <c r="C120" s="588"/>
      <c r="D120" s="588"/>
      <c r="E120" s="588"/>
      <c r="F120" s="588"/>
      <c r="G120" s="588"/>
      <c r="H120" s="588"/>
      <c r="I120" s="588"/>
      <c r="J120" s="588"/>
      <c r="K120" s="588"/>
      <c r="L120" s="588"/>
      <c r="M120" s="588"/>
      <c r="N120" s="588"/>
      <c r="O120" s="588"/>
      <c r="P120" s="588"/>
      <c r="Q120" s="588"/>
    </row>
    <row r="121" spans="3:17" x14ac:dyDescent="0.25">
      <c r="C121" s="588"/>
      <c r="D121" s="588"/>
      <c r="E121" s="588"/>
      <c r="F121" s="588"/>
      <c r="G121" s="588"/>
      <c r="H121" s="588"/>
      <c r="I121" s="588"/>
      <c r="J121" s="588"/>
      <c r="K121" s="588"/>
      <c r="L121" s="588"/>
      <c r="M121" s="588"/>
      <c r="N121" s="588"/>
      <c r="O121" s="588"/>
      <c r="P121" s="588"/>
      <c r="Q121" s="588"/>
    </row>
    <row r="122" spans="3:17" x14ac:dyDescent="0.25">
      <c r="C122" s="588"/>
      <c r="D122" s="588"/>
      <c r="E122" s="588"/>
      <c r="F122" s="588"/>
      <c r="G122" s="588"/>
      <c r="H122" s="588"/>
      <c r="I122" s="588"/>
      <c r="J122" s="588"/>
      <c r="K122" s="588"/>
      <c r="L122" s="588"/>
      <c r="M122" s="588"/>
      <c r="N122" s="588"/>
      <c r="O122" s="588"/>
      <c r="P122" s="588"/>
      <c r="Q122" s="588"/>
    </row>
    <row r="123" spans="3:17" x14ac:dyDescent="0.25">
      <c r="C123" s="588"/>
      <c r="D123" s="588"/>
      <c r="E123" s="588"/>
      <c r="F123" s="588"/>
      <c r="G123" s="588"/>
      <c r="H123" s="588"/>
      <c r="I123" s="588"/>
      <c r="J123" s="588"/>
      <c r="K123" s="588"/>
      <c r="L123" s="588"/>
      <c r="M123" s="588"/>
      <c r="N123" s="588"/>
      <c r="O123" s="588"/>
      <c r="P123" s="588"/>
      <c r="Q123" s="588"/>
    </row>
    <row r="124" spans="3:17" x14ac:dyDescent="0.25">
      <c r="C124" s="588"/>
      <c r="D124" s="588"/>
      <c r="E124" s="588"/>
      <c r="F124" s="588"/>
      <c r="G124" s="588"/>
      <c r="H124" s="588"/>
      <c r="I124" s="588"/>
      <c r="J124" s="588"/>
      <c r="K124" s="588"/>
      <c r="L124" s="588"/>
      <c r="M124" s="588"/>
      <c r="N124" s="588"/>
      <c r="O124" s="588"/>
      <c r="P124" s="588"/>
      <c r="Q124" s="588"/>
    </row>
    <row r="125" spans="3:17" x14ac:dyDescent="0.25">
      <c r="C125" s="588"/>
      <c r="D125" s="588"/>
      <c r="E125" s="588"/>
      <c r="F125" s="588"/>
      <c r="G125" s="588"/>
      <c r="H125" s="588"/>
      <c r="I125" s="588"/>
      <c r="J125" s="588"/>
      <c r="K125" s="588"/>
      <c r="L125" s="588"/>
      <c r="M125" s="588"/>
      <c r="N125" s="588"/>
      <c r="O125" s="588"/>
      <c r="P125" s="588"/>
      <c r="Q125" s="588"/>
    </row>
    <row r="126" spans="3:17" x14ac:dyDescent="0.25">
      <c r="C126" s="588"/>
      <c r="D126" s="588"/>
      <c r="E126" s="588"/>
      <c r="F126" s="588"/>
      <c r="G126" s="588"/>
      <c r="H126" s="588"/>
      <c r="I126" s="588"/>
      <c r="J126" s="588"/>
      <c r="K126" s="588"/>
      <c r="L126" s="588"/>
      <c r="M126" s="588"/>
      <c r="N126" s="588"/>
      <c r="O126" s="588"/>
      <c r="P126" s="588"/>
      <c r="Q126" s="588"/>
    </row>
    <row r="127" spans="3:17" x14ac:dyDescent="0.25">
      <c r="C127" s="588"/>
      <c r="D127" s="588"/>
      <c r="E127" s="588"/>
      <c r="F127" s="588"/>
      <c r="G127" s="588"/>
      <c r="H127" s="588"/>
      <c r="I127" s="588"/>
      <c r="J127" s="588"/>
      <c r="K127" s="588"/>
      <c r="L127" s="588"/>
      <c r="M127" s="588"/>
      <c r="N127" s="588"/>
      <c r="O127" s="588"/>
      <c r="P127" s="588"/>
      <c r="Q127" s="588"/>
    </row>
    <row r="128" spans="3:17" x14ac:dyDescent="0.25">
      <c r="C128" s="588"/>
      <c r="D128" s="588"/>
      <c r="E128" s="588"/>
      <c r="F128" s="588"/>
      <c r="G128" s="588"/>
      <c r="H128" s="588"/>
      <c r="I128" s="588"/>
      <c r="J128" s="588"/>
      <c r="K128" s="588"/>
      <c r="L128" s="588"/>
      <c r="M128" s="588"/>
      <c r="N128" s="588"/>
      <c r="O128" s="588"/>
      <c r="P128" s="588"/>
      <c r="Q128" s="588"/>
    </row>
    <row r="129" spans="3:17" x14ac:dyDescent="0.25">
      <c r="C129" s="588"/>
      <c r="D129" s="588"/>
      <c r="E129" s="588"/>
      <c r="F129" s="588"/>
      <c r="G129" s="588"/>
      <c r="H129" s="588"/>
      <c r="I129" s="588"/>
      <c r="J129" s="588"/>
      <c r="K129" s="588"/>
      <c r="L129" s="588"/>
      <c r="M129" s="588"/>
      <c r="N129" s="588"/>
      <c r="O129" s="588"/>
      <c r="P129" s="588"/>
      <c r="Q129" s="588"/>
    </row>
    <row r="130" spans="3:17" x14ac:dyDescent="0.25">
      <c r="C130" s="588"/>
      <c r="D130" s="588"/>
      <c r="E130" s="588"/>
      <c r="F130" s="588"/>
      <c r="G130" s="588"/>
      <c r="H130" s="588"/>
      <c r="I130" s="588"/>
      <c r="J130" s="588"/>
      <c r="K130" s="588"/>
      <c r="L130" s="588"/>
      <c r="M130" s="588"/>
      <c r="N130" s="588"/>
      <c r="O130" s="588"/>
      <c r="P130" s="588"/>
      <c r="Q130" s="588"/>
    </row>
    <row r="131" spans="3:17" x14ac:dyDescent="0.25">
      <c r="C131" s="588"/>
      <c r="D131" s="588"/>
      <c r="E131" s="588"/>
      <c r="F131" s="588"/>
      <c r="G131" s="588"/>
      <c r="H131" s="588"/>
      <c r="I131" s="588"/>
      <c r="J131" s="588"/>
      <c r="K131" s="588"/>
      <c r="L131" s="588"/>
      <c r="M131" s="588"/>
      <c r="N131" s="588"/>
      <c r="O131" s="588"/>
      <c r="P131" s="588"/>
      <c r="Q131" s="588"/>
    </row>
    <row r="132" spans="3:17" x14ac:dyDescent="0.25">
      <c r="C132" s="588"/>
      <c r="D132" s="588"/>
      <c r="E132" s="588"/>
      <c r="F132" s="588"/>
      <c r="G132" s="588"/>
      <c r="H132" s="588"/>
      <c r="I132" s="588"/>
      <c r="J132" s="588"/>
      <c r="K132" s="588"/>
      <c r="L132" s="588"/>
      <c r="M132" s="588"/>
      <c r="N132" s="588"/>
      <c r="O132" s="588"/>
      <c r="P132" s="588"/>
      <c r="Q132" s="588"/>
    </row>
    <row r="133" spans="3:17" x14ac:dyDescent="0.25">
      <c r="C133" s="588"/>
      <c r="D133" s="588"/>
      <c r="E133" s="588"/>
      <c r="F133" s="588"/>
      <c r="G133" s="588"/>
      <c r="H133" s="588"/>
      <c r="I133" s="588"/>
      <c r="J133" s="588"/>
      <c r="K133" s="588"/>
      <c r="L133" s="588"/>
      <c r="M133" s="588"/>
      <c r="N133" s="588"/>
      <c r="O133" s="588"/>
      <c r="P133" s="588"/>
      <c r="Q133" s="588"/>
    </row>
    <row r="134" spans="3:17" x14ac:dyDescent="0.25">
      <c r="C134" s="588"/>
      <c r="D134" s="588"/>
      <c r="E134" s="588"/>
      <c r="F134" s="588"/>
      <c r="G134" s="588"/>
      <c r="H134" s="588"/>
      <c r="I134" s="588"/>
      <c r="J134" s="588"/>
      <c r="K134" s="588"/>
      <c r="L134" s="588"/>
      <c r="M134" s="588"/>
      <c r="N134" s="588"/>
      <c r="O134" s="588"/>
      <c r="P134" s="588"/>
      <c r="Q134" s="588"/>
    </row>
    <row r="135" spans="3:17" x14ac:dyDescent="0.25"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8"/>
      <c r="N135" s="588"/>
      <c r="O135" s="588"/>
      <c r="P135" s="588"/>
      <c r="Q135" s="588"/>
    </row>
    <row r="136" spans="3:17" x14ac:dyDescent="0.25">
      <c r="C136" s="588"/>
      <c r="D136" s="588"/>
      <c r="E136" s="588"/>
      <c r="F136" s="588"/>
      <c r="G136" s="588"/>
      <c r="H136" s="588"/>
      <c r="I136" s="588"/>
      <c r="J136" s="588"/>
      <c r="K136" s="588"/>
      <c r="L136" s="588"/>
      <c r="M136" s="588"/>
      <c r="N136" s="588"/>
      <c r="O136" s="588"/>
      <c r="P136" s="588"/>
      <c r="Q136" s="588"/>
    </row>
    <row r="137" spans="3:17" x14ac:dyDescent="0.25">
      <c r="C137" s="588"/>
      <c r="D137" s="588"/>
      <c r="E137" s="588"/>
      <c r="F137" s="588"/>
      <c r="G137" s="588"/>
      <c r="H137" s="588"/>
      <c r="I137" s="588"/>
      <c r="J137" s="588"/>
      <c r="K137" s="588"/>
      <c r="L137" s="588"/>
      <c r="M137" s="588"/>
      <c r="N137" s="588"/>
      <c r="O137" s="588"/>
      <c r="P137" s="588"/>
      <c r="Q137" s="588"/>
    </row>
    <row r="138" spans="3:17" x14ac:dyDescent="0.25">
      <c r="C138" s="588"/>
      <c r="D138" s="588"/>
      <c r="E138" s="588"/>
      <c r="F138" s="588"/>
      <c r="G138" s="588"/>
      <c r="H138" s="588"/>
      <c r="I138" s="588"/>
      <c r="J138" s="588"/>
      <c r="K138" s="588"/>
      <c r="L138" s="588"/>
      <c r="M138" s="588"/>
      <c r="N138" s="588"/>
      <c r="O138" s="588"/>
      <c r="P138" s="588"/>
      <c r="Q138" s="588"/>
    </row>
    <row r="139" spans="3:17" x14ac:dyDescent="0.25">
      <c r="C139" s="588"/>
      <c r="D139" s="588"/>
      <c r="E139" s="588"/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8"/>
    </row>
    <row r="140" spans="3:17" x14ac:dyDescent="0.25"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</row>
    <row r="141" spans="3:17" x14ac:dyDescent="0.25">
      <c r="C141" s="588"/>
      <c r="D141" s="588"/>
      <c r="E141" s="588"/>
      <c r="F141" s="588"/>
      <c r="G141" s="588"/>
      <c r="H141" s="588"/>
      <c r="I141" s="588"/>
      <c r="J141" s="588"/>
      <c r="K141" s="588"/>
      <c r="L141" s="588"/>
      <c r="M141" s="588"/>
      <c r="N141" s="588"/>
      <c r="O141" s="588"/>
      <c r="P141" s="588"/>
      <c r="Q141" s="588"/>
    </row>
    <row r="142" spans="3:17" x14ac:dyDescent="0.25">
      <c r="C142" s="588"/>
      <c r="D142" s="588"/>
      <c r="E142" s="588"/>
      <c r="F142" s="588"/>
      <c r="G142" s="588"/>
      <c r="H142" s="588"/>
      <c r="I142" s="588"/>
      <c r="J142" s="588"/>
      <c r="K142" s="588"/>
      <c r="L142" s="588"/>
      <c r="M142" s="588"/>
      <c r="N142" s="588"/>
      <c r="O142" s="588"/>
      <c r="P142" s="588"/>
      <c r="Q142" s="588"/>
    </row>
    <row r="143" spans="3:17" x14ac:dyDescent="0.25">
      <c r="C143" s="588"/>
      <c r="D143" s="588"/>
      <c r="E143" s="588"/>
      <c r="F143" s="588"/>
      <c r="G143" s="588"/>
      <c r="H143" s="588"/>
      <c r="I143" s="588"/>
      <c r="J143" s="588"/>
      <c r="K143" s="588"/>
      <c r="L143" s="588"/>
      <c r="M143" s="588"/>
      <c r="N143" s="588"/>
      <c r="O143" s="588"/>
      <c r="P143" s="588"/>
      <c r="Q143" s="588"/>
    </row>
    <row r="144" spans="3:17" x14ac:dyDescent="0.25">
      <c r="C144" s="588"/>
      <c r="D144" s="588"/>
      <c r="E144" s="588"/>
      <c r="F144" s="588"/>
      <c r="G144" s="588"/>
      <c r="H144" s="588"/>
      <c r="I144" s="588"/>
      <c r="J144" s="588"/>
      <c r="K144" s="588"/>
      <c r="L144" s="588"/>
      <c r="M144" s="588"/>
      <c r="N144" s="588"/>
      <c r="O144" s="588"/>
      <c r="P144" s="588"/>
      <c r="Q144" s="588"/>
    </row>
    <row r="145" spans="3:17" x14ac:dyDescent="0.25">
      <c r="C145" s="588"/>
      <c r="D145" s="588"/>
      <c r="E145" s="588"/>
      <c r="F145" s="588"/>
      <c r="G145" s="588"/>
      <c r="H145" s="588"/>
      <c r="I145" s="588"/>
      <c r="J145" s="588"/>
      <c r="K145" s="588"/>
      <c r="L145" s="588"/>
      <c r="M145" s="588"/>
      <c r="N145" s="588"/>
      <c r="O145" s="588"/>
      <c r="P145" s="588"/>
      <c r="Q145" s="588"/>
    </row>
    <row r="146" spans="3:17" x14ac:dyDescent="0.25">
      <c r="C146" s="588"/>
      <c r="D146" s="588"/>
      <c r="E146" s="588"/>
      <c r="F146" s="588"/>
      <c r="G146" s="588"/>
      <c r="H146" s="588"/>
      <c r="I146" s="588"/>
      <c r="J146" s="588"/>
      <c r="K146" s="588"/>
      <c r="L146" s="588"/>
      <c r="M146" s="588"/>
      <c r="N146" s="588"/>
      <c r="O146" s="588"/>
      <c r="P146" s="588"/>
      <c r="Q146" s="588"/>
    </row>
    <row r="147" spans="3:17" x14ac:dyDescent="0.25">
      <c r="C147" s="588"/>
      <c r="D147" s="588"/>
      <c r="E147" s="588"/>
      <c r="F147" s="588"/>
      <c r="G147" s="588"/>
      <c r="H147" s="588"/>
      <c r="I147" s="588"/>
      <c r="J147" s="588"/>
      <c r="K147" s="588"/>
      <c r="L147" s="588"/>
      <c r="M147" s="588"/>
      <c r="N147" s="588"/>
      <c r="O147" s="588"/>
      <c r="P147" s="588"/>
      <c r="Q147" s="588"/>
    </row>
    <row r="148" spans="3:17" x14ac:dyDescent="0.25">
      <c r="C148" s="588"/>
      <c r="D148" s="588"/>
      <c r="E148" s="588"/>
      <c r="F148" s="588"/>
      <c r="G148" s="588"/>
      <c r="H148" s="588"/>
      <c r="I148" s="588"/>
      <c r="J148" s="588"/>
      <c r="K148" s="588"/>
      <c r="L148" s="588"/>
      <c r="M148" s="588"/>
      <c r="N148" s="588"/>
      <c r="O148" s="588"/>
      <c r="P148" s="588"/>
      <c r="Q148" s="588"/>
    </row>
    <row r="149" spans="3:17" x14ac:dyDescent="0.25">
      <c r="C149" s="588"/>
      <c r="D149" s="588"/>
      <c r="E149" s="588"/>
      <c r="F149" s="588"/>
      <c r="G149" s="588"/>
      <c r="H149" s="588"/>
      <c r="I149" s="588"/>
      <c r="J149" s="588"/>
      <c r="K149" s="588"/>
      <c r="L149" s="588"/>
      <c r="M149" s="588"/>
      <c r="N149" s="588"/>
      <c r="O149" s="588"/>
      <c r="P149" s="588"/>
      <c r="Q149" s="588"/>
    </row>
    <row r="150" spans="3:17" x14ac:dyDescent="0.25">
      <c r="C150" s="588"/>
      <c r="D150" s="588"/>
      <c r="E150" s="588"/>
      <c r="F150" s="588"/>
      <c r="G150" s="588"/>
      <c r="H150" s="588"/>
      <c r="I150" s="588"/>
      <c r="J150" s="588"/>
      <c r="K150" s="588"/>
      <c r="L150" s="588"/>
      <c r="M150" s="588"/>
      <c r="N150" s="588"/>
      <c r="O150" s="588"/>
      <c r="P150" s="588"/>
      <c r="Q150" s="588"/>
    </row>
    <row r="151" spans="3:17" x14ac:dyDescent="0.25">
      <c r="C151" s="588"/>
      <c r="D151" s="588"/>
      <c r="E151" s="588"/>
      <c r="F151" s="588"/>
      <c r="G151" s="588"/>
      <c r="H151" s="588"/>
      <c r="I151" s="588"/>
      <c r="J151" s="588"/>
      <c r="K151" s="588"/>
      <c r="L151" s="588"/>
      <c r="M151" s="588"/>
      <c r="N151" s="588"/>
      <c r="O151" s="588"/>
      <c r="P151" s="588"/>
      <c r="Q151" s="588"/>
    </row>
    <row r="152" spans="3:17" x14ac:dyDescent="0.25">
      <c r="C152" s="588"/>
      <c r="D152" s="588"/>
      <c r="E152" s="588"/>
      <c r="F152" s="588"/>
      <c r="G152" s="588"/>
      <c r="H152" s="588"/>
      <c r="I152" s="588"/>
      <c r="J152" s="588"/>
      <c r="K152" s="588"/>
      <c r="L152" s="588"/>
      <c r="M152" s="588"/>
      <c r="N152" s="588"/>
      <c r="O152" s="588"/>
      <c r="P152" s="588"/>
      <c r="Q152" s="588"/>
    </row>
    <row r="153" spans="3:17" x14ac:dyDescent="0.25">
      <c r="C153" s="588"/>
      <c r="D153" s="588"/>
      <c r="E153" s="588"/>
      <c r="F153" s="588"/>
      <c r="G153" s="588"/>
      <c r="H153" s="588"/>
      <c r="I153" s="588"/>
      <c r="J153" s="588"/>
      <c r="K153" s="588"/>
      <c r="L153" s="588"/>
      <c r="M153" s="588"/>
      <c r="N153" s="588"/>
      <c r="O153" s="588"/>
      <c r="P153" s="588"/>
      <c r="Q153" s="588"/>
    </row>
    <row r="154" spans="3:17" x14ac:dyDescent="0.25">
      <c r="C154" s="588"/>
      <c r="D154" s="588"/>
      <c r="E154" s="588"/>
      <c r="F154" s="588"/>
      <c r="G154" s="588"/>
      <c r="H154" s="588"/>
      <c r="I154" s="588"/>
      <c r="J154" s="588"/>
      <c r="K154" s="588"/>
      <c r="L154" s="588"/>
      <c r="M154" s="588"/>
      <c r="N154" s="588"/>
      <c r="O154" s="588"/>
      <c r="P154" s="588"/>
      <c r="Q154" s="588"/>
    </row>
    <row r="155" spans="3:17" x14ac:dyDescent="0.25">
      <c r="C155" s="588"/>
      <c r="D155" s="588"/>
      <c r="E155" s="588"/>
      <c r="F155" s="588"/>
      <c r="G155" s="588"/>
      <c r="H155" s="588"/>
      <c r="I155" s="588"/>
      <c r="J155" s="588"/>
      <c r="K155" s="588"/>
      <c r="L155" s="588"/>
      <c r="M155" s="588"/>
      <c r="N155" s="588"/>
      <c r="O155" s="588"/>
      <c r="P155" s="588"/>
      <c r="Q155" s="588"/>
    </row>
    <row r="156" spans="3:17" x14ac:dyDescent="0.25">
      <c r="C156" s="588"/>
      <c r="D156" s="588"/>
      <c r="E156" s="588"/>
      <c r="F156" s="588"/>
      <c r="G156" s="588"/>
      <c r="H156" s="588"/>
      <c r="I156" s="588"/>
      <c r="J156" s="588"/>
      <c r="K156" s="588"/>
      <c r="L156" s="588"/>
      <c r="M156" s="588"/>
      <c r="N156" s="588"/>
      <c r="O156" s="588"/>
      <c r="P156" s="588"/>
      <c r="Q156" s="588"/>
    </row>
    <row r="157" spans="3:17" x14ac:dyDescent="0.25">
      <c r="C157" s="588"/>
      <c r="D157" s="588"/>
      <c r="E157" s="588"/>
      <c r="F157" s="588"/>
      <c r="G157" s="588"/>
      <c r="H157" s="588"/>
      <c r="I157" s="588"/>
      <c r="J157" s="588"/>
      <c r="K157" s="588"/>
      <c r="L157" s="588"/>
      <c r="M157" s="588"/>
      <c r="N157" s="588"/>
      <c r="O157" s="588"/>
      <c r="P157" s="588"/>
      <c r="Q157" s="588"/>
    </row>
    <row r="158" spans="3:17" x14ac:dyDescent="0.25">
      <c r="C158" s="588"/>
      <c r="D158" s="588"/>
      <c r="E158" s="588"/>
      <c r="F158" s="588"/>
      <c r="G158" s="588"/>
      <c r="H158" s="588"/>
      <c r="I158" s="588"/>
      <c r="J158" s="588"/>
      <c r="K158" s="588"/>
      <c r="L158" s="588"/>
      <c r="M158" s="588"/>
      <c r="N158" s="588"/>
      <c r="O158" s="588"/>
      <c r="P158" s="588"/>
      <c r="Q158" s="588"/>
    </row>
    <row r="159" spans="3:17" x14ac:dyDescent="0.25">
      <c r="C159" s="588"/>
      <c r="D159" s="588"/>
      <c r="E159" s="588"/>
      <c r="F159" s="588"/>
      <c r="G159" s="588"/>
      <c r="H159" s="588"/>
      <c r="I159" s="588"/>
      <c r="J159" s="588"/>
      <c r="K159" s="588"/>
      <c r="L159" s="588"/>
      <c r="M159" s="588"/>
      <c r="N159" s="588"/>
      <c r="O159" s="588"/>
      <c r="P159" s="588"/>
      <c r="Q159" s="588"/>
    </row>
    <row r="160" spans="3:17" x14ac:dyDescent="0.25">
      <c r="C160" s="588"/>
      <c r="D160" s="588"/>
      <c r="E160" s="588"/>
      <c r="F160" s="588"/>
      <c r="G160" s="588"/>
      <c r="H160" s="588"/>
      <c r="I160" s="588"/>
      <c r="J160" s="588"/>
      <c r="K160" s="588"/>
      <c r="L160" s="588"/>
      <c r="M160" s="588"/>
      <c r="N160" s="588"/>
      <c r="O160" s="588"/>
      <c r="P160" s="588"/>
      <c r="Q160" s="588"/>
    </row>
    <row r="161" spans="3:17" x14ac:dyDescent="0.25">
      <c r="C161" s="588"/>
      <c r="D161" s="588"/>
      <c r="E161" s="588"/>
      <c r="F161" s="588"/>
      <c r="G161" s="588"/>
      <c r="H161" s="588"/>
      <c r="I161" s="588"/>
      <c r="J161" s="588"/>
      <c r="K161" s="588"/>
      <c r="L161" s="588"/>
      <c r="M161" s="588"/>
      <c r="N161" s="588"/>
      <c r="O161" s="588"/>
      <c r="P161" s="588"/>
      <c r="Q161" s="588"/>
    </row>
    <row r="162" spans="3:17" x14ac:dyDescent="0.25">
      <c r="C162" s="588"/>
      <c r="D162" s="588"/>
      <c r="E162" s="588"/>
      <c r="F162" s="588"/>
      <c r="G162" s="588"/>
      <c r="H162" s="588"/>
      <c r="I162" s="588"/>
      <c r="J162" s="588"/>
      <c r="K162" s="588"/>
      <c r="L162" s="588"/>
      <c r="M162" s="588"/>
      <c r="N162" s="588"/>
      <c r="O162" s="588"/>
      <c r="P162" s="588"/>
      <c r="Q162" s="588"/>
    </row>
    <row r="163" spans="3:17" x14ac:dyDescent="0.25">
      <c r="C163" s="588"/>
      <c r="D163" s="588"/>
      <c r="E163" s="588"/>
      <c r="F163" s="588"/>
      <c r="G163" s="588"/>
      <c r="H163" s="588"/>
      <c r="I163" s="588"/>
      <c r="J163" s="588"/>
      <c r="K163" s="588"/>
      <c r="L163" s="588"/>
      <c r="M163" s="588"/>
      <c r="N163" s="588"/>
      <c r="O163" s="588"/>
      <c r="P163" s="588"/>
      <c r="Q163" s="588"/>
    </row>
    <row r="164" spans="3:17" x14ac:dyDescent="0.25">
      <c r="C164" s="588"/>
      <c r="D164" s="588"/>
      <c r="E164" s="588"/>
      <c r="F164" s="588"/>
      <c r="G164" s="588"/>
      <c r="H164" s="588"/>
      <c r="I164" s="588"/>
      <c r="J164" s="588"/>
      <c r="K164" s="588"/>
      <c r="L164" s="588"/>
      <c r="M164" s="588"/>
      <c r="N164" s="588"/>
      <c r="O164" s="588"/>
      <c r="P164" s="588"/>
      <c r="Q164" s="588"/>
    </row>
    <row r="165" spans="3:17" x14ac:dyDescent="0.25">
      <c r="C165" s="588"/>
      <c r="D165" s="588"/>
      <c r="E165" s="588"/>
      <c r="F165" s="588"/>
      <c r="G165" s="588"/>
      <c r="H165" s="588"/>
      <c r="I165" s="588"/>
      <c r="J165" s="588"/>
      <c r="K165" s="588"/>
      <c r="L165" s="588"/>
      <c r="M165" s="588"/>
      <c r="N165" s="588"/>
      <c r="O165" s="588"/>
      <c r="P165" s="588"/>
      <c r="Q165" s="588"/>
    </row>
    <row r="166" spans="3:17" x14ac:dyDescent="0.25">
      <c r="C166" s="588"/>
      <c r="D166" s="588"/>
      <c r="E166" s="588"/>
      <c r="F166" s="588"/>
      <c r="G166" s="588"/>
      <c r="H166" s="588"/>
      <c r="I166" s="588"/>
      <c r="J166" s="588"/>
      <c r="K166" s="588"/>
      <c r="L166" s="588"/>
      <c r="M166" s="588"/>
      <c r="N166" s="588"/>
      <c r="O166" s="588"/>
      <c r="P166" s="588"/>
      <c r="Q166" s="588"/>
    </row>
    <row r="167" spans="3:17" x14ac:dyDescent="0.25">
      <c r="C167" s="588"/>
      <c r="D167" s="588"/>
      <c r="E167" s="588"/>
      <c r="F167" s="588"/>
      <c r="G167" s="588"/>
      <c r="H167" s="588"/>
      <c r="I167" s="588"/>
      <c r="J167" s="588"/>
      <c r="K167" s="588"/>
      <c r="L167" s="588"/>
      <c r="M167" s="588"/>
      <c r="N167" s="588"/>
      <c r="O167" s="588"/>
      <c r="P167" s="588"/>
      <c r="Q167" s="588"/>
    </row>
    <row r="168" spans="3:17" x14ac:dyDescent="0.25">
      <c r="C168" s="588"/>
      <c r="D168" s="588"/>
      <c r="E168" s="588"/>
      <c r="F168" s="588"/>
      <c r="G168" s="588"/>
      <c r="H168" s="588"/>
      <c r="I168" s="588"/>
      <c r="J168" s="588"/>
      <c r="K168" s="588"/>
      <c r="L168" s="588"/>
      <c r="M168" s="588"/>
      <c r="N168" s="588"/>
      <c r="O168" s="588"/>
      <c r="P168" s="588"/>
      <c r="Q168" s="588"/>
    </row>
    <row r="169" spans="3:17" x14ac:dyDescent="0.25">
      <c r="C169" s="588"/>
      <c r="D169" s="588"/>
      <c r="E169" s="588"/>
      <c r="F169" s="588"/>
      <c r="G169" s="588"/>
      <c r="H169" s="588"/>
      <c r="I169" s="588"/>
      <c r="J169" s="588"/>
      <c r="K169" s="588"/>
      <c r="L169" s="588"/>
      <c r="M169" s="588"/>
      <c r="N169" s="588"/>
      <c r="O169" s="588"/>
      <c r="P169" s="588"/>
      <c r="Q169" s="588"/>
    </row>
    <row r="170" spans="3:17" x14ac:dyDescent="0.25">
      <c r="C170" s="588"/>
      <c r="D170" s="588"/>
      <c r="E170" s="588"/>
      <c r="F170" s="588"/>
      <c r="G170" s="588"/>
      <c r="H170" s="588"/>
      <c r="I170" s="588"/>
      <c r="J170" s="588"/>
      <c r="K170" s="588"/>
      <c r="L170" s="588"/>
      <c r="M170" s="588"/>
      <c r="N170" s="588"/>
      <c r="O170" s="588"/>
      <c r="P170" s="588"/>
      <c r="Q170" s="588"/>
    </row>
    <row r="171" spans="3:17" x14ac:dyDescent="0.25">
      <c r="C171" s="588"/>
      <c r="D171" s="588"/>
      <c r="E171" s="588"/>
      <c r="F171" s="588"/>
      <c r="G171" s="588"/>
      <c r="H171" s="588"/>
      <c r="I171" s="588"/>
      <c r="J171" s="588"/>
      <c r="K171" s="588"/>
      <c r="L171" s="588"/>
      <c r="M171" s="588"/>
      <c r="N171" s="588"/>
      <c r="O171" s="588"/>
      <c r="P171" s="588"/>
      <c r="Q171" s="588"/>
    </row>
    <row r="172" spans="3:17" x14ac:dyDescent="0.25">
      <c r="C172" s="588"/>
      <c r="D172" s="588"/>
      <c r="E172" s="588"/>
      <c r="F172" s="588"/>
      <c r="G172" s="588"/>
      <c r="H172" s="588"/>
      <c r="I172" s="588"/>
      <c r="J172" s="588"/>
      <c r="K172" s="588"/>
      <c r="L172" s="588"/>
      <c r="M172" s="588"/>
      <c r="N172" s="588"/>
      <c r="O172" s="588"/>
      <c r="P172" s="588"/>
      <c r="Q172" s="588"/>
    </row>
    <row r="173" spans="3:17" x14ac:dyDescent="0.25">
      <c r="C173" s="588"/>
      <c r="D173" s="588"/>
      <c r="E173" s="588"/>
      <c r="F173" s="588"/>
      <c r="G173" s="588"/>
      <c r="H173" s="588"/>
      <c r="I173" s="588"/>
      <c r="J173" s="588"/>
      <c r="K173" s="588"/>
      <c r="L173" s="588"/>
      <c r="M173" s="588"/>
      <c r="N173" s="588"/>
      <c r="O173" s="588"/>
      <c r="P173" s="588"/>
      <c r="Q173" s="588"/>
    </row>
    <row r="174" spans="3:17" x14ac:dyDescent="0.25">
      <c r="C174" s="588"/>
      <c r="D174" s="588"/>
      <c r="E174" s="588"/>
      <c r="F174" s="588"/>
      <c r="G174" s="588"/>
      <c r="H174" s="588"/>
      <c r="I174" s="588"/>
      <c r="J174" s="588"/>
      <c r="K174" s="588"/>
      <c r="L174" s="588"/>
      <c r="M174" s="588"/>
      <c r="N174" s="588"/>
      <c r="O174" s="588"/>
      <c r="P174" s="588"/>
      <c r="Q174" s="588"/>
    </row>
    <row r="175" spans="3:17" x14ac:dyDescent="0.25">
      <c r="C175" s="588"/>
      <c r="D175" s="588"/>
      <c r="E175" s="588"/>
      <c r="F175" s="588"/>
      <c r="G175" s="588"/>
      <c r="H175" s="588"/>
      <c r="I175" s="588"/>
      <c r="J175" s="588"/>
      <c r="K175" s="588"/>
      <c r="L175" s="588"/>
      <c r="M175" s="588"/>
      <c r="N175" s="588"/>
      <c r="O175" s="588"/>
      <c r="P175" s="588"/>
      <c r="Q175" s="588"/>
    </row>
    <row r="176" spans="3:17" x14ac:dyDescent="0.25">
      <c r="C176" s="588"/>
      <c r="D176" s="588"/>
      <c r="E176" s="588"/>
      <c r="F176" s="588"/>
      <c r="G176" s="588"/>
      <c r="H176" s="588"/>
      <c r="I176" s="588"/>
      <c r="J176" s="588"/>
      <c r="K176" s="588"/>
      <c r="L176" s="588"/>
      <c r="M176" s="588"/>
      <c r="N176" s="588"/>
      <c r="O176" s="588"/>
      <c r="P176" s="588"/>
      <c r="Q176" s="588"/>
    </row>
    <row r="177" spans="3:17" x14ac:dyDescent="0.25">
      <c r="C177" s="588"/>
      <c r="D177" s="588"/>
      <c r="E177" s="588"/>
      <c r="F177" s="588"/>
      <c r="G177" s="588"/>
      <c r="H177" s="588"/>
      <c r="I177" s="588"/>
      <c r="J177" s="588"/>
      <c r="K177" s="588"/>
      <c r="L177" s="588"/>
      <c r="M177" s="588"/>
      <c r="N177" s="588"/>
      <c r="O177" s="588"/>
      <c r="P177" s="588"/>
      <c r="Q177" s="588"/>
    </row>
    <row r="178" spans="3:17" x14ac:dyDescent="0.25">
      <c r="C178" s="588"/>
      <c r="D178" s="588"/>
      <c r="E178" s="588"/>
      <c r="F178" s="588"/>
      <c r="G178" s="588"/>
      <c r="H178" s="588"/>
      <c r="I178" s="588"/>
      <c r="J178" s="588"/>
      <c r="K178" s="588"/>
      <c r="L178" s="588"/>
      <c r="M178" s="588"/>
      <c r="N178" s="588"/>
      <c r="O178" s="588"/>
      <c r="P178" s="588"/>
      <c r="Q178" s="588"/>
    </row>
    <row r="179" spans="3:17" x14ac:dyDescent="0.25">
      <c r="C179" s="588"/>
      <c r="D179" s="588"/>
      <c r="E179" s="588"/>
      <c r="F179" s="588"/>
      <c r="G179" s="588"/>
      <c r="H179" s="588"/>
      <c r="I179" s="588"/>
      <c r="J179" s="588"/>
      <c r="K179" s="588"/>
      <c r="L179" s="588"/>
      <c r="M179" s="588"/>
      <c r="N179" s="588"/>
      <c r="O179" s="588"/>
      <c r="P179" s="588"/>
      <c r="Q179" s="588"/>
    </row>
    <row r="180" spans="3:17" x14ac:dyDescent="0.25">
      <c r="C180" s="588"/>
      <c r="D180" s="588"/>
      <c r="E180" s="588"/>
      <c r="F180" s="588"/>
      <c r="G180" s="588"/>
      <c r="H180" s="588"/>
      <c r="I180" s="588"/>
      <c r="J180" s="588"/>
      <c r="K180" s="588"/>
      <c r="L180" s="588"/>
      <c r="M180" s="588"/>
      <c r="N180" s="588"/>
      <c r="O180" s="588"/>
      <c r="P180" s="588"/>
      <c r="Q180" s="588"/>
    </row>
    <row r="181" spans="3:17" x14ac:dyDescent="0.25">
      <c r="C181" s="588"/>
      <c r="D181" s="588"/>
      <c r="E181" s="588"/>
      <c r="F181" s="588"/>
      <c r="G181" s="588"/>
      <c r="H181" s="588"/>
      <c r="I181" s="588"/>
      <c r="J181" s="588"/>
      <c r="K181" s="588"/>
      <c r="L181" s="588"/>
      <c r="M181" s="588"/>
      <c r="N181" s="588"/>
      <c r="O181" s="588"/>
      <c r="P181" s="588"/>
      <c r="Q181" s="588"/>
    </row>
    <row r="182" spans="3:17" x14ac:dyDescent="0.25">
      <c r="C182" s="588"/>
      <c r="D182" s="588"/>
      <c r="E182" s="588"/>
      <c r="F182" s="588"/>
      <c r="G182" s="588"/>
      <c r="H182" s="588"/>
      <c r="I182" s="588"/>
      <c r="J182" s="588"/>
      <c r="K182" s="588"/>
      <c r="L182" s="588"/>
      <c r="M182" s="588"/>
      <c r="N182" s="588"/>
      <c r="O182" s="588"/>
      <c r="P182" s="588"/>
      <c r="Q182" s="588"/>
    </row>
    <row r="183" spans="3:17" x14ac:dyDescent="0.25">
      <c r="C183" s="588"/>
      <c r="D183" s="588"/>
      <c r="E183" s="588"/>
      <c r="F183" s="588"/>
      <c r="G183" s="588"/>
      <c r="H183" s="588"/>
      <c r="I183" s="588"/>
      <c r="J183" s="588"/>
      <c r="K183" s="588"/>
      <c r="L183" s="588"/>
      <c r="M183" s="588"/>
      <c r="N183" s="588"/>
      <c r="O183" s="588"/>
      <c r="P183" s="588"/>
      <c r="Q183" s="588"/>
    </row>
    <row r="184" spans="3:17" x14ac:dyDescent="0.25">
      <c r="C184" s="588"/>
      <c r="D184" s="588"/>
      <c r="E184" s="588"/>
      <c r="F184" s="588"/>
      <c r="G184" s="588"/>
      <c r="H184" s="588"/>
      <c r="I184" s="588"/>
      <c r="J184" s="588"/>
      <c r="K184" s="588"/>
      <c r="L184" s="588"/>
      <c r="M184" s="588"/>
      <c r="N184" s="588"/>
      <c r="O184" s="588"/>
      <c r="P184" s="588"/>
      <c r="Q184" s="588"/>
    </row>
    <row r="185" spans="3:17" x14ac:dyDescent="0.25">
      <c r="C185" s="588"/>
      <c r="D185" s="588"/>
      <c r="E185" s="588"/>
      <c r="F185" s="588"/>
      <c r="G185" s="588"/>
      <c r="H185" s="588"/>
      <c r="I185" s="588"/>
      <c r="J185" s="588"/>
      <c r="K185" s="588"/>
      <c r="L185" s="588"/>
      <c r="M185" s="588"/>
      <c r="N185" s="588"/>
      <c r="O185" s="588"/>
      <c r="P185" s="588"/>
      <c r="Q185" s="588"/>
    </row>
    <row r="186" spans="3:17" x14ac:dyDescent="0.25">
      <c r="C186" s="588"/>
      <c r="D186" s="588"/>
      <c r="E186" s="588"/>
      <c r="F186" s="588"/>
      <c r="G186" s="588"/>
      <c r="H186" s="588"/>
      <c r="I186" s="588"/>
      <c r="J186" s="588"/>
      <c r="K186" s="588"/>
      <c r="L186" s="588"/>
      <c r="M186" s="588"/>
      <c r="N186" s="588"/>
      <c r="O186" s="588"/>
      <c r="P186" s="588"/>
      <c r="Q186" s="588"/>
    </row>
    <row r="187" spans="3:17" x14ac:dyDescent="0.25">
      <c r="C187" s="588"/>
      <c r="D187" s="588"/>
      <c r="E187" s="588"/>
      <c r="F187" s="588"/>
      <c r="G187" s="588"/>
      <c r="H187" s="588"/>
      <c r="I187" s="588"/>
      <c r="J187" s="588"/>
      <c r="K187" s="588"/>
      <c r="L187" s="588"/>
      <c r="M187" s="588"/>
      <c r="N187" s="588"/>
      <c r="O187" s="588"/>
      <c r="P187" s="588"/>
      <c r="Q187" s="588"/>
    </row>
    <row r="188" spans="3:17" x14ac:dyDescent="0.25">
      <c r="C188" s="588"/>
      <c r="D188" s="588"/>
      <c r="E188" s="588"/>
      <c r="F188" s="588"/>
      <c r="G188" s="588"/>
      <c r="H188" s="588"/>
      <c r="I188" s="588"/>
      <c r="J188" s="588"/>
      <c r="K188" s="588"/>
      <c r="L188" s="588"/>
      <c r="M188" s="588"/>
      <c r="N188" s="588"/>
      <c r="O188" s="588"/>
      <c r="P188" s="588"/>
      <c r="Q188" s="588"/>
    </row>
    <row r="189" spans="3:17" x14ac:dyDescent="0.25">
      <c r="C189" s="588"/>
      <c r="D189" s="588"/>
      <c r="E189" s="588"/>
      <c r="F189" s="588"/>
      <c r="G189" s="588"/>
      <c r="H189" s="588"/>
      <c r="I189" s="588"/>
      <c r="J189" s="588"/>
      <c r="K189" s="588"/>
      <c r="L189" s="588"/>
      <c r="M189" s="588"/>
      <c r="N189" s="588"/>
      <c r="O189" s="588"/>
      <c r="P189" s="588"/>
      <c r="Q189" s="588"/>
    </row>
    <row r="190" spans="3:17" x14ac:dyDescent="0.25">
      <c r="C190" s="588"/>
      <c r="D190" s="588"/>
      <c r="E190" s="588"/>
      <c r="F190" s="588"/>
      <c r="G190" s="588"/>
      <c r="H190" s="588"/>
      <c r="I190" s="588"/>
      <c r="J190" s="588"/>
      <c r="K190" s="588"/>
      <c r="L190" s="588"/>
      <c r="M190" s="588"/>
      <c r="N190" s="588"/>
      <c r="O190" s="588"/>
      <c r="P190" s="588"/>
      <c r="Q190" s="588"/>
    </row>
    <row r="191" spans="3:17" x14ac:dyDescent="0.25">
      <c r="C191" s="588"/>
      <c r="D191" s="588"/>
      <c r="E191" s="588"/>
      <c r="F191" s="588"/>
      <c r="G191" s="588"/>
      <c r="H191" s="588"/>
      <c r="I191" s="588"/>
      <c r="J191" s="588"/>
      <c r="K191" s="588"/>
      <c r="L191" s="588"/>
      <c r="M191" s="588"/>
      <c r="N191" s="588"/>
      <c r="O191" s="588"/>
      <c r="P191" s="588"/>
      <c r="Q191" s="588"/>
    </row>
    <row r="192" spans="3:17" x14ac:dyDescent="0.25">
      <c r="C192" s="588"/>
      <c r="D192" s="588"/>
      <c r="E192" s="588"/>
      <c r="F192" s="588"/>
      <c r="G192" s="588"/>
      <c r="H192" s="588"/>
      <c r="I192" s="588"/>
      <c r="J192" s="588"/>
      <c r="K192" s="588"/>
      <c r="L192" s="588"/>
      <c r="M192" s="588"/>
      <c r="N192" s="588"/>
      <c r="O192" s="588"/>
      <c r="P192" s="588"/>
      <c r="Q192" s="588"/>
    </row>
    <row r="193" spans="3:17" x14ac:dyDescent="0.25">
      <c r="C193" s="588"/>
      <c r="D193" s="588"/>
      <c r="E193" s="588"/>
      <c r="F193" s="588"/>
      <c r="G193" s="588"/>
      <c r="H193" s="588"/>
      <c r="I193" s="588"/>
      <c r="J193" s="588"/>
      <c r="K193" s="588"/>
      <c r="L193" s="588"/>
      <c r="M193" s="588"/>
      <c r="N193" s="588"/>
      <c r="O193" s="588"/>
      <c r="P193" s="588"/>
      <c r="Q193" s="588"/>
    </row>
    <row r="194" spans="3:17" x14ac:dyDescent="0.25">
      <c r="C194" s="588"/>
      <c r="D194" s="588"/>
      <c r="E194" s="588"/>
      <c r="F194" s="588"/>
      <c r="G194" s="588"/>
      <c r="H194" s="588"/>
      <c r="I194" s="588"/>
      <c r="J194" s="588"/>
      <c r="K194" s="588"/>
      <c r="L194" s="588"/>
      <c r="M194" s="588"/>
      <c r="N194" s="588"/>
      <c r="O194" s="588"/>
      <c r="P194" s="588"/>
      <c r="Q194" s="588"/>
    </row>
    <row r="195" spans="3:17" x14ac:dyDescent="0.25">
      <c r="C195" s="588"/>
      <c r="D195" s="588"/>
      <c r="E195" s="588"/>
      <c r="F195" s="588"/>
      <c r="G195" s="588"/>
      <c r="H195" s="588"/>
      <c r="I195" s="588"/>
      <c r="J195" s="588"/>
      <c r="K195" s="588"/>
      <c r="L195" s="588"/>
      <c r="M195" s="588"/>
      <c r="N195" s="588"/>
      <c r="O195" s="588"/>
      <c r="P195" s="588"/>
      <c r="Q195" s="588"/>
    </row>
    <row r="196" spans="3:17" x14ac:dyDescent="0.25">
      <c r="C196" s="588"/>
      <c r="D196" s="588"/>
      <c r="E196" s="588"/>
      <c r="F196" s="588"/>
      <c r="G196" s="588"/>
      <c r="H196" s="588"/>
      <c r="I196" s="588"/>
      <c r="J196" s="588"/>
      <c r="K196" s="588"/>
      <c r="L196" s="588"/>
      <c r="M196" s="588"/>
      <c r="N196" s="588"/>
      <c r="O196" s="588"/>
      <c r="P196" s="588"/>
      <c r="Q196" s="588"/>
    </row>
    <row r="197" spans="3:17" x14ac:dyDescent="0.25">
      <c r="C197" s="588"/>
      <c r="D197" s="588"/>
      <c r="E197" s="588"/>
      <c r="F197" s="588"/>
      <c r="G197" s="588"/>
      <c r="H197" s="588"/>
      <c r="I197" s="588"/>
      <c r="J197" s="588"/>
      <c r="K197" s="588"/>
      <c r="L197" s="588"/>
      <c r="M197" s="588"/>
      <c r="N197" s="588"/>
      <c r="O197" s="588"/>
      <c r="P197" s="588"/>
      <c r="Q197" s="588"/>
    </row>
    <row r="198" spans="3:17" x14ac:dyDescent="0.25">
      <c r="C198" s="588"/>
      <c r="D198" s="588"/>
      <c r="E198" s="588"/>
      <c r="F198" s="588"/>
      <c r="G198" s="588"/>
      <c r="H198" s="588"/>
      <c r="I198" s="588"/>
      <c r="J198" s="588"/>
      <c r="K198" s="588"/>
      <c r="L198" s="588"/>
      <c r="M198" s="588"/>
      <c r="N198" s="588"/>
      <c r="O198" s="588"/>
      <c r="P198" s="588"/>
      <c r="Q198" s="588"/>
    </row>
    <row r="199" spans="3:17" x14ac:dyDescent="0.25">
      <c r="C199" s="588"/>
      <c r="D199" s="588"/>
      <c r="E199" s="588"/>
      <c r="F199" s="588"/>
      <c r="G199" s="588"/>
      <c r="H199" s="588"/>
      <c r="I199" s="588"/>
      <c r="J199" s="588"/>
      <c r="K199" s="588"/>
      <c r="L199" s="588"/>
      <c r="M199" s="588"/>
      <c r="N199" s="588"/>
      <c r="O199" s="588"/>
      <c r="P199" s="588"/>
      <c r="Q199" s="588"/>
    </row>
    <row r="200" spans="3:17" x14ac:dyDescent="0.25">
      <c r="C200" s="588"/>
      <c r="D200" s="588"/>
      <c r="E200" s="588"/>
      <c r="F200" s="588"/>
      <c r="G200" s="588"/>
      <c r="H200" s="588"/>
      <c r="I200" s="588"/>
      <c r="J200" s="588"/>
      <c r="K200" s="588"/>
      <c r="L200" s="588"/>
      <c r="M200" s="588"/>
      <c r="N200" s="588"/>
      <c r="O200" s="588"/>
      <c r="P200" s="588"/>
      <c r="Q200" s="588"/>
    </row>
    <row r="201" spans="3:17" x14ac:dyDescent="0.25">
      <c r="C201" s="588"/>
      <c r="D201" s="588"/>
      <c r="E201" s="588"/>
      <c r="F201" s="588"/>
      <c r="G201" s="588"/>
      <c r="H201" s="588"/>
      <c r="I201" s="588"/>
      <c r="J201" s="588"/>
      <c r="K201" s="588"/>
      <c r="L201" s="588"/>
      <c r="M201" s="588"/>
      <c r="N201" s="588"/>
      <c r="O201" s="588"/>
      <c r="P201" s="588"/>
      <c r="Q201" s="588"/>
    </row>
    <row r="202" spans="3:17" x14ac:dyDescent="0.25">
      <c r="C202" s="588"/>
      <c r="D202" s="588"/>
      <c r="E202" s="588"/>
      <c r="F202" s="588"/>
      <c r="G202" s="588"/>
      <c r="H202" s="588"/>
      <c r="I202" s="588"/>
      <c r="J202" s="588"/>
      <c r="K202" s="588"/>
      <c r="L202" s="588"/>
      <c r="M202" s="588"/>
      <c r="N202" s="588"/>
      <c r="O202" s="588"/>
      <c r="P202" s="588"/>
      <c r="Q202" s="588"/>
    </row>
    <row r="203" spans="3:17" x14ac:dyDescent="0.25">
      <c r="C203" s="588"/>
      <c r="D203" s="588"/>
      <c r="E203" s="588"/>
      <c r="F203" s="588"/>
      <c r="G203" s="588"/>
      <c r="H203" s="588"/>
      <c r="I203" s="588"/>
      <c r="J203" s="588"/>
      <c r="K203" s="588"/>
      <c r="L203" s="588"/>
      <c r="M203" s="588"/>
      <c r="N203" s="588"/>
      <c r="O203" s="588"/>
      <c r="P203" s="588"/>
      <c r="Q203" s="588"/>
    </row>
    <row r="204" spans="3:17" x14ac:dyDescent="0.25">
      <c r="C204" s="588"/>
      <c r="D204" s="588"/>
      <c r="E204" s="588"/>
      <c r="F204" s="588"/>
      <c r="G204" s="588"/>
      <c r="H204" s="588"/>
      <c r="I204" s="588"/>
      <c r="J204" s="588"/>
      <c r="K204" s="588"/>
      <c r="L204" s="588"/>
      <c r="M204" s="588"/>
      <c r="N204" s="588"/>
      <c r="O204" s="588"/>
      <c r="P204" s="588"/>
      <c r="Q204" s="588"/>
    </row>
    <row r="205" spans="3:17" x14ac:dyDescent="0.25">
      <c r="C205" s="588"/>
      <c r="D205" s="588"/>
      <c r="E205" s="588"/>
      <c r="F205" s="588"/>
      <c r="G205" s="588"/>
      <c r="H205" s="588"/>
      <c r="I205" s="588"/>
      <c r="J205" s="588"/>
      <c r="K205" s="588"/>
      <c r="L205" s="588"/>
      <c r="M205" s="588"/>
      <c r="N205" s="588"/>
      <c r="O205" s="588"/>
      <c r="P205" s="588"/>
      <c r="Q205" s="588"/>
    </row>
    <row r="206" spans="3:17" x14ac:dyDescent="0.25">
      <c r="C206" s="588"/>
      <c r="D206" s="588"/>
      <c r="E206" s="588"/>
      <c r="F206" s="588"/>
      <c r="G206" s="588"/>
      <c r="H206" s="588"/>
      <c r="I206" s="588"/>
      <c r="J206" s="588"/>
      <c r="K206" s="588"/>
      <c r="L206" s="588"/>
      <c r="M206" s="588"/>
      <c r="N206" s="588"/>
      <c r="O206" s="588"/>
      <c r="P206" s="588"/>
      <c r="Q206" s="588"/>
    </row>
    <row r="207" spans="3:17" x14ac:dyDescent="0.25">
      <c r="C207" s="588"/>
      <c r="D207" s="588"/>
      <c r="E207" s="588"/>
      <c r="F207" s="588"/>
      <c r="G207" s="588"/>
      <c r="H207" s="588"/>
      <c r="I207" s="588"/>
      <c r="J207" s="588"/>
      <c r="K207" s="588"/>
      <c r="L207" s="588"/>
      <c r="M207" s="588"/>
      <c r="N207" s="588"/>
      <c r="O207" s="588"/>
      <c r="P207" s="588"/>
      <c r="Q207" s="588"/>
    </row>
    <row r="208" spans="3:17" x14ac:dyDescent="0.25">
      <c r="C208" s="588"/>
      <c r="D208" s="588"/>
      <c r="E208" s="588"/>
      <c r="F208" s="588"/>
      <c r="G208" s="588"/>
      <c r="H208" s="588"/>
      <c r="I208" s="588"/>
      <c r="J208" s="588"/>
      <c r="K208" s="588"/>
      <c r="L208" s="588"/>
      <c r="M208" s="588"/>
      <c r="N208" s="588"/>
      <c r="O208" s="588"/>
      <c r="P208" s="588"/>
      <c r="Q208" s="588"/>
    </row>
    <row r="209" spans="3:17" x14ac:dyDescent="0.25">
      <c r="C209" s="588"/>
      <c r="D209" s="588"/>
      <c r="E209" s="588"/>
      <c r="F209" s="588"/>
      <c r="G209" s="588"/>
      <c r="H209" s="588"/>
      <c r="I209" s="588"/>
      <c r="J209" s="588"/>
      <c r="K209" s="588"/>
      <c r="L209" s="588"/>
      <c r="M209" s="588"/>
      <c r="N209" s="588"/>
      <c r="O209" s="588"/>
      <c r="P209" s="588"/>
      <c r="Q209" s="588"/>
    </row>
    <row r="210" spans="3:17" x14ac:dyDescent="0.25">
      <c r="C210" s="588"/>
      <c r="D210" s="588"/>
      <c r="E210" s="588"/>
      <c r="F210" s="588"/>
      <c r="G210" s="588"/>
      <c r="H210" s="588"/>
      <c r="I210" s="588"/>
      <c r="J210" s="588"/>
      <c r="K210" s="588"/>
      <c r="L210" s="588"/>
      <c r="M210" s="588"/>
      <c r="N210" s="588"/>
      <c r="O210" s="588"/>
      <c r="P210" s="588"/>
      <c r="Q210" s="588"/>
    </row>
    <row r="211" spans="3:17" x14ac:dyDescent="0.25">
      <c r="C211" s="588"/>
      <c r="D211" s="588"/>
      <c r="E211" s="588"/>
      <c r="F211" s="588"/>
      <c r="G211" s="588"/>
      <c r="H211" s="588"/>
      <c r="I211" s="588"/>
      <c r="J211" s="588"/>
      <c r="K211" s="588"/>
      <c r="L211" s="588"/>
      <c r="M211" s="588"/>
      <c r="N211" s="588"/>
      <c r="O211" s="588"/>
      <c r="P211" s="588"/>
      <c r="Q211" s="588"/>
    </row>
    <row r="212" spans="3:17" x14ac:dyDescent="0.25">
      <c r="C212" s="588"/>
      <c r="D212" s="588"/>
      <c r="E212" s="588"/>
      <c r="F212" s="588"/>
      <c r="G212" s="588"/>
      <c r="H212" s="588"/>
      <c r="I212" s="588"/>
      <c r="J212" s="588"/>
      <c r="K212" s="588"/>
      <c r="L212" s="588"/>
      <c r="M212" s="588"/>
      <c r="N212" s="588"/>
      <c r="O212" s="588"/>
      <c r="P212" s="588"/>
      <c r="Q212" s="588"/>
    </row>
    <row r="213" spans="3:17" x14ac:dyDescent="0.25">
      <c r="C213" s="588"/>
      <c r="D213" s="588"/>
      <c r="E213" s="588"/>
      <c r="F213" s="588"/>
      <c r="G213" s="588"/>
      <c r="H213" s="588"/>
      <c r="I213" s="588"/>
      <c r="J213" s="588"/>
      <c r="K213" s="588"/>
      <c r="L213" s="588"/>
      <c r="M213" s="588"/>
      <c r="N213" s="588"/>
      <c r="O213" s="588"/>
      <c r="P213" s="588"/>
      <c r="Q213" s="588"/>
    </row>
    <row r="214" spans="3:17" x14ac:dyDescent="0.25">
      <c r="C214" s="588"/>
      <c r="D214" s="588"/>
      <c r="E214" s="588"/>
      <c r="F214" s="588"/>
      <c r="G214" s="588"/>
      <c r="H214" s="588"/>
      <c r="I214" s="588"/>
      <c r="J214" s="588"/>
      <c r="K214" s="588"/>
      <c r="L214" s="588"/>
      <c r="M214" s="588"/>
      <c r="N214" s="588"/>
      <c r="O214" s="588"/>
      <c r="P214" s="588"/>
      <c r="Q214" s="588"/>
    </row>
    <row r="215" spans="3:17" x14ac:dyDescent="0.25">
      <c r="C215" s="588"/>
      <c r="D215" s="588"/>
      <c r="E215" s="588"/>
      <c r="F215" s="588"/>
      <c r="G215" s="588"/>
      <c r="H215" s="588"/>
      <c r="I215" s="588"/>
      <c r="J215" s="588"/>
      <c r="K215" s="588"/>
      <c r="L215" s="588"/>
      <c r="M215" s="588"/>
      <c r="N215" s="588"/>
      <c r="O215" s="588"/>
      <c r="P215" s="588"/>
      <c r="Q215" s="588"/>
    </row>
    <row r="216" spans="3:17" x14ac:dyDescent="0.25">
      <c r="C216" s="588"/>
      <c r="D216" s="588"/>
      <c r="E216" s="588"/>
      <c r="F216" s="588"/>
      <c r="G216" s="588"/>
      <c r="H216" s="588"/>
      <c r="I216" s="588"/>
      <c r="J216" s="588"/>
      <c r="K216" s="588"/>
      <c r="L216" s="588"/>
      <c r="M216" s="588"/>
      <c r="N216" s="588"/>
      <c r="O216" s="588"/>
      <c r="P216" s="588"/>
      <c r="Q216" s="588"/>
    </row>
    <row r="217" spans="3:17" x14ac:dyDescent="0.25">
      <c r="C217" s="588"/>
      <c r="D217" s="588"/>
      <c r="E217" s="588"/>
      <c r="F217" s="588"/>
      <c r="G217" s="588"/>
      <c r="H217" s="588"/>
      <c r="I217" s="588"/>
      <c r="J217" s="588"/>
      <c r="K217" s="588"/>
      <c r="L217" s="588"/>
      <c r="M217" s="588"/>
      <c r="N217" s="588"/>
      <c r="O217" s="588"/>
      <c r="P217" s="588"/>
      <c r="Q217" s="588"/>
    </row>
    <row r="218" spans="3:17" x14ac:dyDescent="0.25">
      <c r="C218" s="588"/>
      <c r="D218" s="588"/>
      <c r="E218" s="588"/>
      <c r="F218" s="588"/>
      <c r="G218" s="588"/>
      <c r="H218" s="588"/>
      <c r="I218" s="588"/>
      <c r="J218" s="588"/>
      <c r="K218" s="588"/>
      <c r="L218" s="588"/>
      <c r="M218" s="588"/>
      <c r="N218" s="588"/>
      <c r="O218" s="588"/>
      <c r="P218" s="588"/>
      <c r="Q218" s="588"/>
    </row>
    <row r="219" spans="3:17" x14ac:dyDescent="0.25">
      <c r="C219" s="588"/>
      <c r="D219" s="588"/>
      <c r="E219" s="588"/>
      <c r="F219" s="588"/>
      <c r="G219" s="588"/>
      <c r="H219" s="588"/>
      <c r="I219" s="588"/>
      <c r="J219" s="588"/>
      <c r="K219" s="588"/>
      <c r="L219" s="588"/>
      <c r="M219" s="588"/>
      <c r="N219" s="588"/>
      <c r="O219" s="588"/>
      <c r="P219" s="588"/>
      <c r="Q219" s="588"/>
    </row>
    <row r="220" spans="3:17" x14ac:dyDescent="0.25">
      <c r="C220" s="588"/>
      <c r="D220" s="588"/>
      <c r="E220" s="588"/>
      <c r="F220" s="588"/>
      <c r="G220" s="588"/>
      <c r="H220" s="588"/>
      <c r="I220" s="588"/>
      <c r="J220" s="588"/>
      <c r="K220" s="588"/>
      <c r="L220" s="588"/>
      <c r="M220" s="588"/>
      <c r="N220" s="588"/>
      <c r="O220" s="588"/>
      <c r="P220" s="588"/>
      <c r="Q220" s="588"/>
    </row>
    <row r="221" spans="3:17" x14ac:dyDescent="0.25">
      <c r="C221" s="588"/>
      <c r="D221" s="588"/>
      <c r="E221" s="588"/>
      <c r="F221" s="588"/>
      <c r="G221" s="588"/>
      <c r="H221" s="588"/>
      <c r="I221" s="588"/>
      <c r="J221" s="588"/>
      <c r="K221" s="588"/>
      <c r="L221" s="588"/>
      <c r="M221" s="588"/>
      <c r="N221" s="588"/>
      <c r="O221" s="588"/>
      <c r="P221" s="588"/>
      <c r="Q221" s="588"/>
    </row>
    <row r="222" spans="3:17" x14ac:dyDescent="0.25">
      <c r="C222" s="588"/>
      <c r="D222" s="588"/>
      <c r="E222" s="588"/>
      <c r="F222" s="588"/>
      <c r="G222" s="588"/>
      <c r="H222" s="588"/>
      <c r="I222" s="588"/>
      <c r="J222" s="588"/>
      <c r="K222" s="588"/>
      <c r="L222" s="588"/>
      <c r="M222" s="588"/>
      <c r="N222" s="588"/>
      <c r="O222" s="588"/>
      <c r="P222" s="588"/>
      <c r="Q222" s="588"/>
    </row>
    <row r="223" spans="3:17" x14ac:dyDescent="0.25">
      <c r="C223" s="588"/>
      <c r="D223" s="588"/>
      <c r="E223" s="588"/>
      <c r="F223" s="588"/>
      <c r="G223" s="588"/>
      <c r="H223" s="588"/>
      <c r="I223" s="588"/>
      <c r="J223" s="588"/>
      <c r="K223" s="588"/>
      <c r="L223" s="588"/>
      <c r="M223" s="588"/>
      <c r="N223" s="588"/>
      <c r="O223" s="588"/>
      <c r="P223" s="588"/>
      <c r="Q223" s="588"/>
    </row>
    <row r="224" spans="3:17" x14ac:dyDescent="0.25">
      <c r="C224" s="588"/>
      <c r="D224" s="588"/>
      <c r="E224" s="588"/>
      <c r="F224" s="588"/>
      <c r="G224" s="588"/>
      <c r="H224" s="588"/>
      <c r="I224" s="588"/>
      <c r="J224" s="588"/>
      <c r="K224" s="588"/>
      <c r="L224" s="588"/>
      <c r="M224" s="588"/>
      <c r="N224" s="588"/>
      <c r="O224" s="588"/>
      <c r="P224" s="588"/>
      <c r="Q224" s="588"/>
    </row>
    <row r="225" spans="3:17" x14ac:dyDescent="0.25">
      <c r="C225" s="588"/>
      <c r="D225" s="588"/>
      <c r="E225" s="588"/>
      <c r="F225" s="588"/>
      <c r="G225" s="588"/>
      <c r="H225" s="588"/>
      <c r="I225" s="588"/>
      <c r="J225" s="588"/>
      <c r="K225" s="588"/>
      <c r="L225" s="588"/>
      <c r="M225" s="588"/>
      <c r="N225" s="588"/>
      <c r="O225" s="588"/>
      <c r="P225" s="588"/>
      <c r="Q225" s="588"/>
    </row>
    <row r="226" spans="3:17" x14ac:dyDescent="0.25">
      <c r="C226" s="588"/>
      <c r="D226" s="588"/>
      <c r="E226" s="588"/>
      <c r="F226" s="588"/>
      <c r="G226" s="588"/>
      <c r="H226" s="588"/>
      <c r="I226" s="588"/>
      <c r="J226" s="588"/>
      <c r="K226" s="588"/>
      <c r="L226" s="588"/>
      <c r="M226" s="588"/>
      <c r="N226" s="588"/>
      <c r="O226" s="588"/>
      <c r="P226" s="588"/>
      <c r="Q226" s="588"/>
    </row>
    <row r="227" spans="3:17" x14ac:dyDescent="0.25">
      <c r="C227" s="588"/>
      <c r="D227" s="588"/>
      <c r="E227" s="588"/>
      <c r="F227" s="588"/>
      <c r="G227" s="588"/>
      <c r="H227" s="588"/>
      <c r="I227" s="588"/>
      <c r="J227" s="588"/>
      <c r="K227" s="588"/>
      <c r="L227" s="588"/>
      <c r="M227" s="588"/>
      <c r="N227" s="588"/>
      <c r="O227" s="588"/>
      <c r="P227" s="588"/>
      <c r="Q227" s="588"/>
    </row>
    <row r="228" spans="3:17" x14ac:dyDescent="0.25">
      <c r="C228" s="588"/>
      <c r="D228" s="588"/>
      <c r="E228" s="588"/>
      <c r="F228" s="588"/>
      <c r="G228" s="588"/>
      <c r="H228" s="588"/>
      <c r="I228" s="588"/>
      <c r="J228" s="588"/>
      <c r="K228" s="588"/>
      <c r="L228" s="588"/>
      <c r="M228" s="588"/>
      <c r="N228" s="588"/>
      <c r="O228" s="588"/>
      <c r="P228" s="588"/>
      <c r="Q228" s="588"/>
    </row>
    <row r="229" spans="3:17" x14ac:dyDescent="0.25">
      <c r="C229" s="588"/>
      <c r="D229" s="588"/>
      <c r="E229" s="588"/>
      <c r="F229" s="588"/>
      <c r="G229" s="588"/>
      <c r="H229" s="588"/>
      <c r="I229" s="588"/>
      <c r="J229" s="588"/>
      <c r="K229" s="588"/>
      <c r="L229" s="588"/>
      <c r="M229" s="588"/>
      <c r="N229" s="588"/>
      <c r="O229" s="588"/>
      <c r="P229" s="588"/>
      <c r="Q229" s="588"/>
    </row>
    <row r="230" spans="3:17" x14ac:dyDescent="0.25">
      <c r="C230" s="588"/>
      <c r="D230" s="588"/>
      <c r="E230" s="588"/>
      <c r="F230" s="588"/>
      <c r="G230" s="588"/>
      <c r="H230" s="588"/>
      <c r="I230" s="588"/>
      <c r="J230" s="588"/>
      <c r="K230" s="588"/>
      <c r="L230" s="588"/>
      <c r="M230" s="588"/>
      <c r="N230" s="588"/>
      <c r="O230" s="588"/>
      <c r="P230" s="588"/>
      <c r="Q230" s="588"/>
    </row>
    <row r="231" spans="3:17" x14ac:dyDescent="0.25">
      <c r="C231" s="588"/>
      <c r="D231" s="588"/>
      <c r="E231" s="588"/>
      <c r="F231" s="588"/>
      <c r="G231" s="588"/>
      <c r="H231" s="588"/>
      <c r="I231" s="588"/>
      <c r="J231" s="588"/>
      <c r="K231" s="588"/>
      <c r="L231" s="588"/>
      <c r="M231" s="588"/>
      <c r="N231" s="588"/>
      <c r="O231" s="588"/>
      <c r="P231" s="588"/>
      <c r="Q231" s="588"/>
    </row>
    <row r="232" spans="3:17" x14ac:dyDescent="0.25">
      <c r="C232" s="588"/>
      <c r="D232" s="588"/>
      <c r="E232" s="588"/>
      <c r="F232" s="588"/>
      <c r="G232" s="588"/>
      <c r="H232" s="588"/>
      <c r="I232" s="588"/>
      <c r="J232" s="588"/>
      <c r="K232" s="588"/>
      <c r="L232" s="588"/>
      <c r="M232" s="588"/>
      <c r="N232" s="588"/>
      <c r="O232" s="588"/>
      <c r="P232" s="588"/>
      <c r="Q232" s="588"/>
    </row>
    <row r="233" spans="3:17" x14ac:dyDescent="0.25">
      <c r="C233" s="588"/>
      <c r="D233" s="588"/>
      <c r="E233" s="588"/>
      <c r="F233" s="588"/>
      <c r="G233" s="588"/>
      <c r="H233" s="588"/>
      <c r="I233" s="588"/>
      <c r="J233" s="588"/>
      <c r="K233" s="588"/>
      <c r="L233" s="588"/>
      <c r="M233" s="588"/>
      <c r="N233" s="588"/>
      <c r="O233" s="588"/>
      <c r="P233" s="588"/>
      <c r="Q233" s="588"/>
    </row>
    <row r="234" spans="3:17" x14ac:dyDescent="0.25">
      <c r="C234" s="588"/>
      <c r="D234" s="588"/>
      <c r="E234" s="588"/>
      <c r="F234" s="588"/>
      <c r="G234" s="588"/>
      <c r="H234" s="588"/>
      <c r="I234" s="588"/>
      <c r="J234" s="588"/>
      <c r="K234" s="588"/>
      <c r="L234" s="588"/>
      <c r="M234" s="588"/>
      <c r="N234" s="588"/>
      <c r="O234" s="588"/>
      <c r="P234" s="588"/>
      <c r="Q234" s="588"/>
    </row>
    <row r="235" spans="3:17" x14ac:dyDescent="0.25">
      <c r="C235" s="588"/>
      <c r="D235" s="588"/>
      <c r="E235" s="588"/>
      <c r="F235" s="588"/>
      <c r="G235" s="588"/>
      <c r="H235" s="588"/>
      <c r="I235" s="588"/>
      <c r="J235" s="588"/>
      <c r="K235" s="588"/>
      <c r="L235" s="588"/>
      <c r="M235" s="588"/>
      <c r="N235" s="588"/>
      <c r="O235" s="588"/>
      <c r="P235" s="588"/>
      <c r="Q235" s="588"/>
    </row>
    <row r="236" spans="3:17" x14ac:dyDescent="0.25">
      <c r="C236" s="588"/>
      <c r="D236" s="588"/>
      <c r="E236" s="588"/>
      <c r="F236" s="588"/>
      <c r="G236" s="588"/>
      <c r="H236" s="588"/>
      <c r="I236" s="588"/>
      <c r="J236" s="588"/>
      <c r="K236" s="588"/>
      <c r="L236" s="588"/>
      <c r="M236" s="588"/>
      <c r="N236" s="588"/>
      <c r="O236" s="588"/>
      <c r="P236" s="588"/>
      <c r="Q236" s="588"/>
    </row>
    <row r="237" spans="3:17" x14ac:dyDescent="0.25">
      <c r="C237" s="588"/>
      <c r="D237" s="588"/>
      <c r="E237" s="588"/>
      <c r="F237" s="588"/>
      <c r="G237" s="588"/>
      <c r="H237" s="588"/>
      <c r="I237" s="588"/>
      <c r="J237" s="588"/>
      <c r="K237" s="588"/>
      <c r="L237" s="588"/>
      <c r="M237" s="588"/>
      <c r="N237" s="588"/>
      <c r="O237" s="588"/>
      <c r="P237" s="588"/>
      <c r="Q237" s="588"/>
    </row>
    <row r="238" spans="3:17" x14ac:dyDescent="0.25">
      <c r="C238" s="588"/>
      <c r="D238" s="588"/>
      <c r="E238" s="588"/>
      <c r="F238" s="588"/>
      <c r="G238" s="588"/>
      <c r="H238" s="588"/>
      <c r="I238" s="588"/>
      <c r="J238" s="588"/>
      <c r="K238" s="588"/>
      <c r="L238" s="588"/>
      <c r="M238" s="588"/>
      <c r="N238" s="588"/>
      <c r="O238" s="588"/>
      <c r="P238" s="588"/>
      <c r="Q238" s="588"/>
    </row>
    <row r="239" spans="3:17" x14ac:dyDescent="0.25">
      <c r="C239" s="588"/>
      <c r="D239" s="588"/>
      <c r="E239" s="588"/>
      <c r="F239" s="588"/>
      <c r="G239" s="588"/>
      <c r="H239" s="588"/>
      <c r="I239" s="588"/>
      <c r="J239" s="588"/>
      <c r="K239" s="588"/>
      <c r="L239" s="588"/>
      <c r="M239" s="588"/>
      <c r="N239" s="588"/>
      <c r="O239" s="588"/>
      <c r="P239" s="588"/>
      <c r="Q239" s="588"/>
    </row>
    <row r="240" spans="3:17" x14ac:dyDescent="0.25">
      <c r="C240" s="588"/>
      <c r="D240" s="588"/>
      <c r="E240" s="588"/>
      <c r="F240" s="588"/>
      <c r="G240" s="588"/>
      <c r="H240" s="588"/>
      <c r="I240" s="588"/>
      <c r="J240" s="588"/>
      <c r="K240" s="588"/>
      <c r="L240" s="588"/>
      <c r="M240" s="588"/>
      <c r="N240" s="588"/>
      <c r="O240" s="588"/>
      <c r="P240" s="588"/>
      <c r="Q240" s="588"/>
    </row>
    <row r="241" spans="3:17" x14ac:dyDescent="0.25">
      <c r="C241" s="588"/>
      <c r="D241" s="588"/>
      <c r="E241" s="588"/>
      <c r="F241" s="588"/>
      <c r="G241" s="588"/>
      <c r="H241" s="588"/>
      <c r="I241" s="588"/>
      <c r="J241" s="588"/>
      <c r="K241" s="588"/>
      <c r="L241" s="588"/>
      <c r="M241" s="588"/>
      <c r="N241" s="588"/>
      <c r="O241" s="588"/>
      <c r="P241" s="588"/>
      <c r="Q241" s="588"/>
    </row>
    <row r="242" spans="3:17" x14ac:dyDescent="0.25">
      <c r="C242" s="588"/>
      <c r="D242" s="588"/>
      <c r="E242" s="588"/>
      <c r="F242" s="588"/>
      <c r="G242" s="588"/>
      <c r="H242" s="588"/>
      <c r="I242" s="588"/>
      <c r="J242" s="588"/>
      <c r="K242" s="588"/>
      <c r="L242" s="588"/>
      <c r="M242" s="588"/>
      <c r="N242" s="588"/>
      <c r="O242" s="588"/>
      <c r="P242" s="588"/>
      <c r="Q242" s="588"/>
    </row>
    <row r="243" spans="3:17" x14ac:dyDescent="0.25">
      <c r="C243" s="588"/>
      <c r="D243" s="588"/>
      <c r="E243" s="588"/>
      <c r="F243" s="588"/>
      <c r="G243" s="588"/>
      <c r="H243" s="588"/>
      <c r="I243" s="588"/>
      <c r="J243" s="588"/>
      <c r="K243" s="588"/>
      <c r="L243" s="588"/>
      <c r="M243" s="588"/>
      <c r="N243" s="588"/>
      <c r="O243" s="588"/>
      <c r="P243" s="588"/>
      <c r="Q243" s="588"/>
    </row>
    <row r="244" spans="3:17" x14ac:dyDescent="0.25">
      <c r="C244" s="588"/>
      <c r="D244" s="588"/>
      <c r="E244" s="588"/>
      <c r="F244" s="588"/>
      <c r="G244" s="588"/>
      <c r="H244" s="588"/>
      <c r="I244" s="588"/>
      <c r="J244" s="588"/>
      <c r="K244" s="588"/>
      <c r="L244" s="588"/>
      <c r="M244" s="588"/>
      <c r="N244" s="588"/>
      <c r="O244" s="588"/>
      <c r="P244" s="588"/>
      <c r="Q244" s="588"/>
    </row>
    <row r="245" spans="3:17" x14ac:dyDescent="0.25">
      <c r="C245" s="588"/>
      <c r="D245" s="588"/>
      <c r="E245" s="588"/>
      <c r="F245" s="588"/>
      <c r="G245" s="588"/>
      <c r="H245" s="588"/>
      <c r="I245" s="588"/>
      <c r="J245" s="588"/>
      <c r="K245" s="588"/>
      <c r="L245" s="588"/>
      <c r="M245" s="588"/>
      <c r="N245" s="588"/>
      <c r="O245" s="588"/>
      <c r="P245" s="588"/>
      <c r="Q245" s="588"/>
    </row>
    <row r="246" spans="3:17" x14ac:dyDescent="0.25">
      <c r="C246" s="588"/>
      <c r="D246" s="588"/>
      <c r="E246" s="588"/>
      <c r="F246" s="588"/>
      <c r="G246" s="588"/>
      <c r="H246" s="588"/>
      <c r="I246" s="588"/>
      <c r="J246" s="588"/>
      <c r="K246" s="588"/>
      <c r="L246" s="588"/>
      <c r="M246" s="588"/>
      <c r="N246" s="588"/>
      <c r="O246" s="588"/>
      <c r="P246" s="588"/>
      <c r="Q246" s="588"/>
    </row>
    <row r="247" spans="3:17" x14ac:dyDescent="0.25">
      <c r="C247" s="588"/>
      <c r="D247" s="588"/>
      <c r="E247" s="588"/>
      <c r="F247" s="588"/>
      <c r="G247" s="588"/>
      <c r="H247" s="588"/>
      <c r="I247" s="588"/>
      <c r="J247" s="588"/>
      <c r="K247" s="588"/>
      <c r="L247" s="588"/>
      <c r="M247" s="588"/>
      <c r="N247" s="588"/>
      <c r="O247" s="588"/>
      <c r="P247" s="588"/>
      <c r="Q247" s="588"/>
    </row>
    <row r="248" spans="3:17" x14ac:dyDescent="0.25">
      <c r="C248" s="588"/>
      <c r="D248" s="588"/>
      <c r="E248" s="588"/>
      <c r="F248" s="588"/>
      <c r="G248" s="588"/>
      <c r="H248" s="588"/>
      <c r="I248" s="588"/>
      <c r="J248" s="588"/>
      <c r="K248" s="588"/>
      <c r="L248" s="588"/>
      <c r="M248" s="588"/>
      <c r="N248" s="588"/>
      <c r="O248" s="588"/>
      <c r="P248" s="588"/>
      <c r="Q248" s="588"/>
    </row>
    <row r="249" spans="3:17" x14ac:dyDescent="0.25">
      <c r="C249" s="588"/>
      <c r="D249" s="588"/>
      <c r="E249" s="588"/>
      <c r="F249" s="588"/>
      <c r="G249" s="588"/>
      <c r="H249" s="588"/>
      <c r="I249" s="588"/>
      <c r="J249" s="588"/>
      <c r="K249" s="588"/>
      <c r="L249" s="588"/>
      <c r="M249" s="588"/>
      <c r="N249" s="588"/>
      <c r="O249" s="588"/>
      <c r="P249" s="588"/>
      <c r="Q249" s="588"/>
    </row>
    <row r="250" spans="3:17" x14ac:dyDescent="0.25">
      <c r="C250" s="588"/>
      <c r="D250" s="588"/>
      <c r="E250" s="588"/>
      <c r="F250" s="588"/>
      <c r="G250" s="588"/>
      <c r="H250" s="588"/>
      <c r="I250" s="588"/>
      <c r="J250" s="588"/>
      <c r="K250" s="588"/>
      <c r="L250" s="588"/>
      <c r="M250" s="588"/>
      <c r="N250" s="588"/>
      <c r="O250" s="588"/>
      <c r="P250" s="588"/>
      <c r="Q250" s="588"/>
    </row>
    <row r="251" spans="3:17" x14ac:dyDescent="0.25">
      <c r="C251" s="588"/>
      <c r="D251" s="588"/>
      <c r="E251" s="588"/>
      <c r="F251" s="588"/>
      <c r="G251" s="588"/>
      <c r="H251" s="588"/>
      <c r="I251" s="588"/>
      <c r="J251" s="588"/>
      <c r="K251" s="588"/>
      <c r="L251" s="588"/>
      <c r="M251" s="588"/>
      <c r="N251" s="588"/>
      <c r="O251" s="588"/>
      <c r="P251" s="588"/>
      <c r="Q251" s="588"/>
    </row>
    <row r="252" spans="3:17" x14ac:dyDescent="0.25">
      <c r="C252" s="588"/>
      <c r="D252" s="588"/>
      <c r="E252" s="588"/>
      <c r="F252" s="588"/>
      <c r="G252" s="588"/>
      <c r="H252" s="588"/>
      <c r="I252" s="588"/>
      <c r="J252" s="588"/>
      <c r="K252" s="588"/>
      <c r="L252" s="588"/>
      <c r="M252" s="588"/>
      <c r="N252" s="588"/>
      <c r="O252" s="588"/>
      <c r="P252" s="588"/>
      <c r="Q252" s="588"/>
    </row>
    <row r="253" spans="3:17" x14ac:dyDescent="0.25">
      <c r="C253" s="588"/>
      <c r="D253" s="588"/>
      <c r="E253" s="588"/>
      <c r="F253" s="588"/>
      <c r="G253" s="588"/>
      <c r="H253" s="588"/>
      <c r="I253" s="588"/>
      <c r="J253" s="588"/>
      <c r="K253" s="588"/>
      <c r="L253" s="588"/>
      <c r="M253" s="588"/>
      <c r="N253" s="588"/>
      <c r="O253" s="588"/>
      <c r="P253" s="588"/>
      <c r="Q253" s="588"/>
    </row>
    <row r="254" spans="3:17" x14ac:dyDescent="0.25">
      <c r="C254" s="588"/>
      <c r="D254" s="588"/>
      <c r="E254" s="588"/>
      <c r="F254" s="588"/>
      <c r="G254" s="588"/>
      <c r="H254" s="588"/>
      <c r="I254" s="588"/>
      <c r="J254" s="588"/>
      <c r="K254" s="588"/>
      <c r="L254" s="588"/>
      <c r="M254" s="588"/>
      <c r="N254" s="588"/>
      <c r="O254" s="588"/>
      <c r="P254" s="588"/>
      <c r="Q254" s="588"/>
    </row>
    <row r="255" spans="3:17" x14ac:dyDescent="0.25">
      <c r="C255" s="588"/>
      <c r="D255" s="588"/>
      <c r="E255" s="588"/>
      <c r="F255" s="588"/>
      <c r="G255" s="588"/>
      <c r="H255" s="588"/>
      <c r="I255" s="588"/>
      <c r="J255" s="588"/>
      <c r="K255" s="588"/>
      <c r="L255" s="588"/>
      <c r="M255" s="588"/>
      <c r="N255" s="588"/>
      <c r="O255" s="588"/>
      <c r="P255" s="588"/>
      <c r="Q255" s="588"/>
    </row>
    <row r="256" spans="3:17" x14ac:dyDescent="0.25">
      <c r="C256" s="588"/>
      <c r="D256" s="588"/>
      <c r="E256" s="588"/>
      <c r="F256" s="588"/>
      <c r="G256" s="588"/>
      <c r="H256" s="588"/>
      <c r="I256" s="588"/>
      <c r="J256" s="588"/>
      <c r="K256" s="588"/>
      <c r="L256" s="588"/>
      <c r="M256" s="588"/>
      <c r="N256" s="588"/>
      <c r="O256" s="588"/>
      <c r="P256" s="588"/>
      <c r="Q256" s="588"/>
    </row>
    <row r="257" spans="3:17" x14ac:dyDescent="0.25">
      <c r="C257" s="588"/>
      <c r="D257" s="588"/>
      <c r="E257" s="588"/>
      <c r="F257" s="588"/>
      <c r="G257" s="588"/>
      <c r="H257" s="588"/>
      <c r="I257" s="588"/>
      <c r="J257" s="588"/>
      <c r="K257" s="588"/>
      <c r="L257" s="588"/>
      <c r="M257" s="588"/>
      <c r="N257" s="588"/>
      <c r="O257" s="588"/>
      <c r="P257" s="588"/>
      <c r="Q257" s="588"/>
    </row>
    <row r="258" spans="3:17" x14ac:dyDescent="0.25">
      <c r="C258" s="588"/>
      <c r="D258" s="588"/>
      <c r="E258" s="588"/>
      <c r="F258" s="588"/>
      <c r="G258" s="588"/>
      <c r="H258" s="588"/>
      <c r="I258" s="588"/>
      <c r="J258" s="588"/>
      <c r="K258" s="588"/>
      <c r="L258" s="588"/>
      <c r="M258" s="588"/>
      <c r="N258" s="588"/>
      <c r="O258" s="588"/>
      <c r="P258" s="588"/>
      <c r="Q258" s="588"/>
    </row>
    <row r="259" spans="3:17" x14ac:dyDescent="0.25">
      <c r="C259" s="588"/>
      <c r="D259" s="588"/>
      <c r="E259" s="588"/>
      <c r="F259" s="588"/>
      <c r="G259" s="588"/>
      <c r="H259" s="588"/>
      <c r="I259" s="588"/>
      <c r="J259" s="588"/>
      <c r="K259" s="588"/>
      <c r="L259" s="588"/>
      <c r="M259" s="588"/>
      <c r="N259" s="588"/>
      <c r="O259" s="588"/>
      <c r="P259" s="588"/>
      <c r="Q259" s="588"/>
    </row>
    <row r="260" spans="3:17" x14ac:dyDescent="0.25">
      <c r="C260" s="588"/>
      <c r="D260" s="588"/>
      <c r="E260" s="588"/>
      <c r="F260" s="588"/>
      <c r="G260" s="588"/>
      <c r="H260" s="588"/>
      <c r="I260" s="588"/>
      <c r="J260" s="588"/>
      <c r="K260" s="588"/>
      <c r="L260" s="588"/>
      <c r="M260" s="588"/>
      <c r="N260" s="588"/>
      <c r="O260" s="588"/>
      <c r="P260" s="588"/>
      <c r="Q260" s="588"/>
    </row>
    <row r="261" spans="3:17" x14ac:dyDescent="0.25">
      <c r="C261" s="588"/>
      <c r="D261" s="588"/>
      <c r="E261" s="588"/>
      <c r="F261" s="588"/>
      <c r="G261" s="588"/>
      <c r="H261" s="588"/>
      <c r="I261" s="588"/>
      <c r="J261" s="588"/>
      <c r="K261" s="588"/>
      <c r="L261" s="588"/>
      <c r="M261" s="588"/>
      <c r="N261" s="588"/>
      <c r="O261" s="588"/>
      <c r="P261" s="588"/>
      <c r="Q261" s="588"/>
    </row>
    <row r="262" spans="3:17" x14ac:dyDescent="0.25">
      <c r="C262" s="588"/>
      <c r="D262" s="588"/>
      <c r="E262" s="588"/>
      <c r="F262" s="588"/>
      <c r="G262" s="588"/>
      <c r="H262" s="588"/>
      <c r="I262" s="588"/>
      <c r="J262" s="588"/>
      <c r="K262" s="588"/>
      <c r="L262" s="588"/>
      <c r="M262" s="588"/>
      <c r="N262" s="588"/>
      <c r="O262" s="588"/>
      <c r="P262" s="588"/>
      <c r="Q262" s="588"/>
    </row>
    <row r="263" spans="3:17" x14ac:dyDescent="0.25">
      <c r="C263" s="588"/>
      <c r="D263" s="588"/>
      <c r="E263" s="588"/>
      <c r="F263" s="588"/>
      <c r="G263" s="588"/>
      <c r="H263" s="588"/>
      <c r="I263" s="588"/>
      <c r="J263" s="588"/>
      <c r="K263" s="588"/>
      <c r="L263" s="588"/>
      <c r="M263" s="588"/>
      <c r="N263" s="588"/>
      <c r="O263" s="588"/>
      <c r="P263" s="588"/>
      <c r="Q263" s="588"/>
    </row>
    <row r="264" spans="3:17" x14ac:dyDescent="0.25">
      <c r="C264" s="588"/>
      <c r="D264" s="588"/>
      <c r="E264" s="588"/>
      <c r="F264" s="588"/>
      <c r="G264" s="588"/>
      <c r="H264" s="588"/>
      <c r="I264" s="588"/>
      <c r="J264" s="588"/>
      <c r="K264" s="588"/>
      <c r="L264" s="588"/>
      <c r="M264" s="588"/>
      <c r="N264" s="588"/>
      <c r="O264" s="588"/>
      <c r="P264" s="588"/>
      <c r="Q264" s="588"/>
    </row>
    <row r="265" spans="3:17" x14ac:dyDescent="0.25">
      <c r="C265" s="588"/>
      <c r="D265" s="588"/>
      <c r="E265" s="588"/>
      <c r="F265" s="588"/>
      <c r="G265" s="588"/>
      <c r="H265" s="588"/>
      <c r="I265" s="588"/>
      <c r="J265" s="588"/>
      <c r="K265" s="588"/>
      <c r="L265" s="588"/>
      <c r="M265" s="588"/>
      <c r="N265" s="588"/>
      <c r="O265" s="588"/>
      <c r="P265" s="588"/>
      <c r="Q265" s="588"/>
    </row>
    <row r="266" spans="3:17" x14ac:dyDescent="0.25">
      <c r="C266" s="588"/>
      <c r="D266" s="588"/>
      <c r="E266" s="588"/>
      <c r="F266" s="588"/>
      <c r="G266" s="588"/>
      <c r="H266" s="588"/>
      <c r="I266" s="588"/>
      <c r="J266" s="588"/>
      <c r="K266" s="588"/>
      <c r="L266" s="588"/>
      <c r="M266" s="588"/>
      <c r="N266" s="588"/>
      <c r="O266" s="588"/>
      <c r="P266" s="588"/>
      <c r="Q266" s="588"/>
    </row>
    <row r="267" spans="3:17" x14ac:dyDescent="0.25">
      <c r="C267" s="588"/>
      <c r="D267" s="588"/>
      <c r="E267" s="588"/>
      <c r="F267" s="588"/>
      <c r="G267" s="588"/>
      <c r="H267" s="588"/>
      <c r="I267" s="588"/>
      <c r="J267" s="588"/>
      <c r="K267" s="588"/>
      <c r="L267" s="588"/>
      <c r="M267" s="588"/>
      <c r="N267" s="588"/>
      <c r="O267" s="588"/>
      <c r="P267" s="588"/>
      <c r="Q267" s="588"/>
    </row>
    <row r="268" spans="3:17" x14ac:dyDescent="0.25">
      <c r="C268" s="588"/>
      <c r="D268" s="588"/>
      <c r="E268" s="588"/>
      <c r="F268" s="588"/>
      <c r="G268" s="588"/>
      <c r="H268" s="588"/>
      <c r="I268" s="588"/>
      <c r="J268" s="588"/>
      <c r="K268" s="588"/>
      <c r="L268" s="588"/>
      <c r="M268" s="588"/>
      <c r="N268" s="588"/>
      <c r="O268" s="588"/>
      <c r="P268" s="588"/>
      <c r="Q268" s="588"/>
    </row>
    <row r="269" spans="3:17" x14ac:dyDescent="0.25">
      <c r="C269" s="588"/>
      <c r="D269" s="588"/>
      <c r="E269" s="588"/>
      <c r="F269" s="588"/>
      <c r="G269" s="588"/>
      <c r="H269" s="588"/>
      <c r="I269" s="588"/>
      <c r="J269" s="588"/>
      <c r="K269" s="588"/>
      <c r="L269" s="588"/>
      <c r="M269" s="588"/>
      <c r="N269" s="588"/>
      <c r="O269" s="588"/>
      <c r="P269" s="588"/>
      <c r="Q269" s="588"/>
    </row>
    <row r="270" spans="3:17" x14ac:dyDescent="0.25">
      <c r="C270" s="588"/>
      <c r="D270" s="588"/>
      <c r="E270" s="588"/>
      <c r="F270" s="588"/>
      <c r="G270" s="588"/>
      <c r="H270" s="588"/>
      <c r="I270" s="588"/>
      <c r="J270" s="588"/>
      <c r="K270" s="588"/>
      <c r="L270" s="588"/>
      <c r="M270" s="588"/>
      <c r="N270" s="588"/>
      <c r="O270" s="588"/>
      <c r="P270" s="588"/>
      <c r="Q270" s="588"/>
    </row>
    <row r="271" spans="3:17" x14ac:dyDescent="0.25">
      <c r="C271" s="588"/>
      <c r="D271" s="588"/>
      <c r="E271" s="588"/>
      <c r="F271" s="588"/>
      <c r="G271" s="588"/>
      <c r="H271" s="588"/>
      <c r="I271" s="588"/>
      <c r="J271" s="588"/>
      <c r="K271" s="588"/>
      <c r="L271" s="588"/>
      <c r="M271" s="588"/>
      <c r="N271" s="588"/>
      <c r="O271" s="588"/>
      <c r="P271" s="588"/>
      <c r="Q271" s="588"/>
    </row>
    <row r="272" spans="3:17" x14ac:dyDescent="0.25">
      <c r="C272" s="588"/>
      <c r="D272" s="588"/>
      <c r="E272" s="588"/>
      <c r="F272" s="588"/>
      <c r="G272" s="588"/>
      <c r="H272" s="588"/>
      <c r="I272" s="588"/>
      <c r="J272" s="588"/>
      <c r="K272" s="588"/>
      <c r="L272" s="588"/>
      <c r="M272" s="588"/>
      <c r="N272" s="588"/>
      <c r="O272" s="588"/>
      <c r="P272" s="588"/>
      <c r="Q272" s="588"/>
    </row>
    <row r="273" spans="3:17" x14ac:dyDescent="0.25">
      <c r="C273" s="588"/>
      <c r="D273" s="588"/>
      <c r="E273" s="588"/>
      <c r="F273" s="588"/>
      <c r="G273" s="588"/>
      <c r="H273" s="588"/>
      <c r="I273" s="588"/>
      <c r="J273" s="588"/>
      <c r="K273" s="588"/>
      <c r="L273" s="588"/>
      <c r="M273" s="588"/>
      <c r="N273" s="588"/>
      <c r="O273" s="588"/>
      <c r="P273" s="588"/>
      <c r="Q273" s="588"/>
    </row>
    <row r="274" spans="3:17" x14ac:dyDescent="0.25">
      <c r="C274" s="588"/>
      <c r="D274" s="588"/>
      <c r="E274" s="588"/>
      <c r="F274" s="588"/>
      <c r="G274" s="588"/>
      <c r="H274" s="588"/>
      <c r="I274" s="588"/>
      <c r="J274" s="588"/>
      <c r="K274" s="588"/>
      <c r="L274" s="588"/>
      <c r="M274" s="588"/>
      <c r="N274" s="588"/>
      <c r="O274" s="588"/>
      <c r="P274" s="588"/>
      <c r="Q274" s="588"/>
    </row>
    <row r="275" spans="3:17" x14ac:dyDescent="0.25">
      <c r="C275" s="588"/>
      <c r="D275" s="588"/>
      <c r="E275" s="588"/>
      <c r="F275" s="588"/>
      <c r="G275" s="588"/>
      <c r="H275" s="588"/>
      <c r="I275" s="588"/>
      <c r="J275" s="588"/>
      <c r="K275" s="588"/>
      <c r="L275" s="588"/>
      <c r="M275" s="588"/>
      <c r="N275" s="588"/>
      <c r="O275" s="588"/>
      <c r="P275" s="588"/>
      <c r="Q275" s="588"/>
    </row>
    <row r="276" spans="3:17" x14ac:dyDescent="0.25">
      <c r="C276" s="588"/>
      <c r="D276" s="588"/>
      <c r="E276" s="588"/>
      <c r="F276" s="588"/>
      <c r="G276" s="588"/>
      <c r="H276" s="588"/>
      <c r="I276" s="588"/>
      <c r="J276" s="588"/>
      <c r="K276" s="588"/>
      <c r="L276" s="588"/>
      <c r="M276" s="588"/>
      <c r="N276" s="588"/>
      <c r="O276" s="588"/>
      <c r="P276" s="588"/>
      <c r="Q276" s="588"/>
    </row>
    <row r="277" spans="3:17" x14ac:dyDescent="0.25">
      <c r="C277" s="588"/>
      <c r="D277" s="588"/>
      <c r="E277" s="588"/>
      <c r="F277" s="588"/>
      <c r="G277" s="588"/>
      <c r="H277" s="588"/>
      <c r="I277" s="588"/>
      <c r="J277" s="588"/>
      <c r="K277" s="588"/>
      <c r="L277" s="588"/>
      <c r="M277" s="588"/>
      <c r="N277" s="588"/>
      <c r="O277" s="588"/>
      <c r="P277" s="588"/>
      <c r="Q277" s="588"/>
    </row>
    <row r="278" spans="3:17" x14ac:dyDescent="0.25">
      <c r="C278" s="588"/>
      <c r="D278" s="588"/>
      <c r="E278" s="588"/>
      <c r="F278" s="588"/>
      <c r="G278" s="588"/>
      <c r="H278" s="588"/>
      <c r="I278" s="588"/>
      <c r="J278" s="588"/>
      <c r="K278" s="588"/>
      <c r="L278" s="588"/>
      <c r="M278" s="588"/>
      <c r="N278" s="588"/>
      <c r="O278" s="588"/>
      <c r="P278" s="588"/>
      <c r="Q278" s="588"/>
    </row>
    <row r="279" spans="3:17" x14ac:dyDescent="0.25">
      <c r="C279" s="588"/>
      <c r="D279" s="588"/>
      <c r="E279" s="588"/>
      <c r="F279" s="588"/>
      <c r="G279" s="588"/>
      <c r="H279" s="588"/>
      <c r="I279" s="588"/>
      <c r="J279" s="588"/>
      <c r="K279" s="588"/>
      <c r="L279" s="588"/>
      <c r="M279" s="588"/>
      <c r="N279" s="588"/>
      <c r="O279" s="588"/>
      <c r="P279" s="588"/>
      <c r="Q279" s="588"/>
    </row>
    <row r="280" spans="3:17" x14ac:dyDescent="0.25">
      <c r="C280" s="588"/>
      <c r="D280" s="588"/>
      <c r="E280" s="588"/>
      <c r="F280" s="588"/>
      <c r="G280" s="588"/>
      <c r="H280" s="588"/>
      <c r="I280" s="588"/>
      <c r="J280" s="588"/>
      <c r="K280" s="588"/>
      <c r="L280" s="588"/>
      <c r="M280" s="588"/>
      <c r="N280" s="588"/>
      <c r="O280" s="588"/>
      <c r="P280" s="588"/>
      <c r="Q280" s="588"/>
    </row>
    <row r="281" spans="3:17" x14ac:dyDescent="0.25">
      <c r="C281" s="588"/>
      <c r="D281" s="588"/>
      <c r="E281" s="588"/>
      <c r="F281" s="588"/>
      <c r="G281" s="588"/>
      <c r="H281" s="588"/>
      <c r="I281" s="588"/>
      <c r="J281" s="588"/>
      <c r="K281" s="588"/>
      <c r="L281" s="588"/>
      <c r="M281" s="588"/>
      <c r="N281" s="588"/>
      <c r="O281" s="588"/>
      <c r="P281" s="588"/>
      <c r="Q281" s="588"/>
    </row>
    <row r="282" spans="3:17" x14ac:dyDescent="0.25">
      <c r="C282" s="588"/>
      <c r="D282" s="588"/>
      <c r="E282" s="588"/>
      <c r="F282" s="588"/>
      <c r="G282" s="588"/>
      <c r="H282" s="588"/>
      <c r="I282" s="588"/>
      <c r="J282" s="588"/>
      <c r="K282" s="588"/>
      <c r="L282" s="588"/>
      <c r="M282" s="588"/>
      <c r="N282" s="588"/>
      <c r="O282" s="588"/>
      <c r="P282" s="588"/>
      <c r="Q282" s="588"/>
    </row>
    <row r="283" spans="3:17" x14ac:dyDescent="0.25">
      <c r="C283" s="588"/>
      <c r="D283" s="588"/>
      <c r="E283" s="588"/>
      <c r="F283" s="588"/>
      <c r="G283" s="588"/>
      <c r="H283" s="588"/>
      <c r="I283" s="588"/>
      <c r="J283" s="588"/>
      <c r="K283" s="588"/>
      <c r="L283" s="588"/>
      <c r="M283" s="588"/>
      <c r="N283" s="588"/>
      <c r="O283" s="588"/>
      <c r="P283" s="588"/>
      <c r="Q283" s="588"/>
    </row>
    <row r="284" spans="3:17" x14ac:dyDescent="0.25">
      <c r="C284" s="588"/>
      <c r="D284" s="588"/>
      <c r="E284" s="588"/>
      <c r="F284" s="588"/>
      <c r="G284" s="588"/>
      <c r="H284" s="588"/>
      <c r="I284" s="588"/>
      <c r="J284" s="588"/>
      <c r="K284" s="588"/>
      <c r="L284" s="588"/>
      <c r="M284" s="588"/>
      <c r="N284" s="588"/>
      <c r="O284" s="588"/>
      <c r="P284" s="588"/>
      <c r="Q284" s="588"/>
    </row>
    <row r="285" spans="3:17" x14ac:dyDescent="0.25">
      <c r="C285" s="588"/>
      <c r="D285" s="588"/>
      <c r="E285" s="588"/>
      <c r="F285" s="588"/>
      <c r="G285" s="588"/>
      <c r="H285" s="588"/>
      <c r="I285" s="588"/>
      <c r="J285" s="588"/>
      <c r="K285" s="588"/>
      <c r="L285" s="588"/>
      <c r="M285" s="588"/>
      <c r="N285" s="588"/>
      <c r="O285" s="588"/>
      <c r="P285" s="588"/>
      <c r="Q285" s="588"/>
    </row>
    <row r="286" spans="3:17" x14ac:dyDescent="0.25">
      <c r="C286" s="588"/>
      <c r="D286" s="588"/>
      <c r="E286" s="588"/>
      <c r="F286" s="588"/>
      <c r="G286" s="588"/>
      <c r="H286" s="588"/>
      <c r="I286" s="588"/>
      <c r="J286" s="588"/>
      <c r="K286" s="588"/>
      <c r="L286" s="588"/>
      <c r="M286" s="588"/>
      <c r="N286" s="588"/>
      <c r="O286" s="588"/>
      <c r="P286" s="588"/>
      <c r="Q286" s="588"/>
    </row>
    <row r="287" spans="3:17" x14ac:dyDescent="0.25">
      <c r="C287" s="588"/>
      <c r="D287" s="588"/>
      <c r="E287" s="588"/>
      <c r="F287" s="588"/>
      <c r="G287" s="588"/>
      <c r="H287" s="588"/>
      <c r="I287" s="588"/>
      <c r="J287" s="588"/>
      <c r="K287" s="588"/>
      <c r="L287" s="588"/>
      <c r="M287" s="588"/>
      <c r="N287" s="588"/>
      <c r="O287" s="588"/>
      <c r="P287" s="588"/>
      <c r="Q287" s="588"/>
    </row>
    <row r="288" spans="3:17" x14ac:dyDescent="0.25">
      <c r="C288" s="588"/>
      <c r="D288" s="588"/>
      <c r="E288" s="588"/>
      <c r="F288" s="588"/>
      <c r="G288" s="588"/>
      <c r="H288" s="588"/>
      <c r="I288" s="588"/>
      <c r="J288" s="588"/>
      <c r="K288" s="588"/>
      <c r="L288" s="588"/>
      <c r="M288" s="588"/>
      <c r="N288" s="588"/>
      <c r="O288" s="588"/>
      <c r="P288" s="588"/>
      <c r="Q288" s="588"/>
    </row>
    <row r="289" spans="3:17" x14ac:dyDescent="0.25">
      <c r="C289" s="588"/>
      <c r="D289" s="588"/>
      <c r="E289" s="588"/>
      <c r="F289" s="588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</row>
    <row r="290" spans="3:17" x14ac:dyDescent="0.25">
      <c r="C290" s="588"/>
      <c r="D290" s="588"/>
      <c r="E290" s="588"/>
      <c r="F290" s="588"/>
      <c r="G290" s="588"/>
      <c r="H290" s="588"/>
      <c r="I290" s="588"/>
      <c r="J290" s="588"/>
      <c r="K290" s="588"/>
      <c r="L290" s="588"/>
      <c r="M290" s="588"/>
      <c r="N290" s="588"/>
      <c r="O290" s="588"/>
      <c r="P290" s="588"/>
      <c r="Q290" s="588"/>
    </row>
    <row r="291" spans="3:17" x14ac:dyDescent="0.25">
      <c r="C291" s="588"/>
      <c r="D291" s="588"/>
      <c r="E291" s="588"/>
      <c r="F291" s="588"/>
      <c r="G291" s="588"/>
      <c r="H291" s="588"/>
      <c r="I291" s="588"/>
      <c r="J291" s="588"/>
      <c r="K291" s="588"/>
      <c r="L291" s="588"/>
      <c r="M291" s="588"/>
      <c r="N291" s="588"/>
      <c r="O291" s="588"/>
      <c r="P291" s="588"/>
      <c r="Q291" s="588"/>
    </row>
    <row r="292" spans="3:17" x14ac:dyDescent="0.25">
      <c r="C292" s="588"/>
      <c r="D292" s="588"/>
      <c r="E292" s="588"/>
      <c r="F292" s="588"/>
      <c r="G292" s="588"/>
      <c r="H292" s="588"/>
      <c r="I292" s="588"/>
      <c r="J292" s="588"/>
      <c r="K292" s="588"/>
      <c r="L292" s="588"/>
      <c r="M292" s="588"/>
      <c r="N292" s="588"/>
      <c r="O292" s="588"/>
      <c r="P292" s="588"/>
      <c r="Q292" s="588"/>
    </row>
    <row r="293" spans="3:17" x14ac:dyDescent="0.25">
      <c r="C293" s="588"/>
      <c r="D293" s="588"/>
      <c r="E293" s="588"/>
      <c r="F293" s="588"/>
      <c r="G293" s="588"/>
      <c r="H293" s="588"/>
      <c r="I293" s="588"/>
      <c r="J293" s="588"/>
      <c r="K293" s="588"/>
      <c r="L293" s="588"/>
      <c r="M293" s="588"/>
      <c r="N293" s="588"/>
      <c r="O293" s="588"/>
      <c r="P293" s="588"/>
      <c r="Q293" s="588"/>
    </row>
    <row r="294" spans="3:17" x14ac:dyDescent="0.25">
      <c r="C294" s="588"/>
      <c r="D294" s="588"/>
      <c r="E294" s="588"/>
      <c r="F294" s="588"/>
      <c r="G294" s="588"/>
      <c r="H294" s="588"/>
      <c r="I294" s="588"/>
      <c r="J294" s="588"/>
      <c r="K294" s="588"/>
      <c r="L294" s="588"/>
      <c r="M294" s="588"/>
      <c r="N294" s="588"/>
      <c r="O294" s="588"/>
      <c r="P294" s="588"/>
      <c r="Q294" s="588"/>
    </row>
    <row r="295" spans="3:17" x14ac:dyDescent="0.25">
      <c r="C295" s="588"/>
      <c r="D295" s="588"/>
      <c r="E295" s="588"/>
      <c r="F295" s="588"/>
      <c r="G295" s="588"/>
      <c r="H295" s="588"/>
      <c r="I295" s="588"/>
      <c r="J295" s="588"/>
      <c r="K295" s="588"/>
      <c r="L295" s="588"/>
      <c r="M295" s="588"/>
      <c r="N295" s="588"/>
      <c r="O295" s="588"/>
      <c r="P295" s="588"/>
      <c r="Q295" s="588"/>
    </row>
    <row r="296" spans="3:17" x14ac:dyDescent="0.25">
      <c r="C296" s="588"/>
      <c r="D296" s="588"/>
      <c r="E296" s="588"/>
      <c r="F296" s="588"/>
      <c r="G296" s="588"/>
      <c r="H296" s="588"/>
      <c r="I296" s="588"/>
      <c r="J296" s="588"/>
      <c r="K296" s="588"/>
      <c r="L296" s="588"/>
      <c r="M296" s="588"/>
      <c r="N296" s="588"/>
      <c r="O296" s="588"/>
      <c r="P296" s="588"/>
      <c r="Q296" s="588"/>
    </row>
    <row r="297" spans="3:17" x14ac:dyDescent="0.25">
      <c r="C297" s="588"/>
      <c r="D297" s="588"/>
      <c r="E297" s="588"/>
      <c r="F297" s="588"/>
      <c r="G297" s="588"/>
      <c r="H297" s="588"/>
      <c r="I297" s="588"/>
      <c r="J297" s="588"/>
      <c r="K297" s="588"/>
      <c r="L297" s="588"/>
      <c r="M297" s="588"/>
      <c r="N297" s="588"/>
      <c r="O297" s="588"/>
      <c r="P297" s="588"/>
      <c r="Q297" s="588"/>
    </row>
    <row r="298" spans="3:17" x14ac:dyDescent="0.25">
      <c r="C298" s="588"/>
      <c r="D298" s="588"/>
      <c r="E298" s="588"/>
      <c r="F298" s="588"/>
      <c r="G298" s="588"/>
      <c r="H298" s="588"/>
      <c r="I298" s="588"/>
      <c r="J298" s="588"/>
      <c r="K298" s="588"/>
      <c r="L298" s="588"/>
      <c r="M298" s="588"/>
      <c r="N298" s="588"/>
      <c r="O298" s="588"/>
      <c r="P298" s="588"/>
      <c r="Q298" s="588"/>
    </row>
    <row r="299" spans="3:17" x14ac:dyDescent="0.25">
      <c r="C299" s="588"/>
      <c r="D299" s="588"/>
      <c r="E299" s="588"/>
      <c r="F299" s="588"/>
      <c r="G299" s="588"/>
      <c r="H299" s="588"/>
      <c r="I299" s="588"/>
      <c r="J299" s="588"/>
      <c r="K299" s="588"/>
      <c r="L299" s="588"/>
      <c r="M299" s="588"/>
      <c r="N299" s="588"/>
      <c r="O299" s="588"/>
      <c r="P299" s="588"/>
      <c r="Q299" s="588"/>
    </row>
    <row r="300" spans="3:17" x14ac:dyDescent="0.25">
      <c r="C300" s="588"/>
      <c r="D300" s="588"/>
      <c r="E300" s="588"/>
      <c r="F300" s="588"/>
      <c r="G300" s="588"/>
      <c r="H300" s="588"/>
      <c r="I300" s="588"/>
      <c r="J300" s="588"/>
      <c r="K300" s="588"/>
      <c r="L300" s="588"/>
      <c r="M300" s="588"/>
      <c r="N300" s="588"/>
      <c r="O300" s="588"/>
      <c r="P300" s="588"/>
      <c r="Q300" s="588"/>
    </row>
    <row r="301" spans="3:17" x14ac:dyDescent="0.25">
      <c r="C301" s="588"/>
      <c r="D301" s="588"/>
      <c r="E301" s="588"/>
      <c r="F301" s="588"/>
      <c r="G301" s="588"/>
      <c r="H301" s="588"/>
      <c r="I301" s="588"/>
      <c r="J301" s="588"/>
      <c r="K301" s="588"/>
      <c r="L301" s="588"/>
      <c r="M301" s="588"/>
      <c r="N301" s="588"/>
      <c r="O301" s="588"/>
      <c r="P301" s="588"/>
      <c r="Q301" s="588"/>
    </row>
    <row r="302" spans="3:17" x14ac:dyDescent="0.25">
      <c r="C302" s="588"/>
      <c r="D302" s="588"/>
      <c r="E302" s="588"/>
      <c r="F302" s="588"/>
      <c r="G302" s="588"/>
      <c r="H302" s="588"/>
      <c r="I302" s="588"/>
      <c r="J302" s="588"/>
      <c r="K302" s="588"/>
      <c r="L302" s="588"/>
      <c r="M302" s="588"/>
      <c r="N302" s="588"/>
      <c r="O302" s="588"/>
      <c r="P302" s="588"/>
      <c r="Q302" s="588"/>
    </row>
    <row r="303" spans="3:17" x14ac:dyDescent="0.25">
      <c r="C303" s="588"/>
      <c r="D303" s="588"/>
      <c r="E303" s="588"/>
      <c r="F303" s="588"/>
      <c r="G303" s="588"/>
      <c r="H303" s="588"/>
      <c r="I303" s="588"/>
      <c r="J303" s="588"/>
      <c r="K303" s="588"/>
      <c r="L303" s="588"/>
      <c r="M303" s="588"/>
      <c r="N303" s="588"/>
      <c r="O303" s="588"/>
      <c r="P303" s="588"/>
      <c r="Q303" s="588"/>
    </row>
    <row r="304" spans="3:17" x14ac:dyDescent="0.25">
      <c r="C304" s="588"/>
      <c r="D304" s="588"/>
      <c r="E304" s="588"/>
      <c r="F304" s="588"/>
      <c r="G304" s="588"/>
      <c r="H304" s="588"/>
      <c r="I304" s="588"/>
      <c r="J304" s="588"/>
      <c r="K304" s="588"/>
      <c r="L304" s="588"/>
      <c r="M304" s="588"/>
      <c r="N304" s="588"/>
      <c r="O304" s="588"/>
      <c r="P304" s="588"/>
      <c r="Q304" s="588"/>
    </row>
    <row r="305" spans="3:17" x14ac:dyDescent="0.25">
      <c r="C305" s="588"/>
      <c r="D305" s="588"/>
      <c r="E305" s="588"/>
      <c r="F305" s="588"/>
      <c r="G305" s="588"/>
      <c r="H305" s="588"/>
      <c r="I305" s="588"/>
      <c r="J305" s="588"/>
      <c r="K305" s="588"/>
      <c r="L305" s="588"/>
      <c r="M305" s="588"/>
      <c r="N305" s="588"/>
      <c r="O305" s="588"/>
      <c r="P305" s="588"/>
      <c r="Q305" s="588"/>
    </row>
    <row r="306" spans="3:17" x14ac:dyDescent="0.25">
      <c r="C306" s="588"/>
      <c r="D306" s="588"/>
      <c r="E306" s="588"/>
      <c r="F306" s="588"/>
      <c r="G306" s="588"/>
      <c r="H306" s="588"/>
      <c r="I306" s="588"/>
      <c r="J306" s="588"/>
      <c r="K306" s="588"/>
      <c r="L306" s="588"/>
      <c r="M306" s="588"/>
      <c r="N306" s="588"/>
      <c r="O306" s="588"/>
      <c r="P306" s="588"/>
      <c r="Q306" s="588"/>
    </row>
    <row r="307" spans="3:17" x14ac:dyDescent="0.25">
      <c r="C307" s="588"/>
      <c r="D307" s="588"/>
      <c r="E307" s="588"/>
      <c r="F307" s="588"/>
      <c r="G307" s="588"/>
      <c r="H307" s="588"/>
      <c r="I307" s="588"/>
      <c r="J307" s="588"/>
      <c r="K307" s="588"/>
      <c r="L307" s="588"/>
      <c r="M307" s="588"/>
      <c r="N307" s="588"/>
      <c r="O307" s="588"/>
      <c r="P307" s="588"/>
      <c r="Q307" s="588"/>
    </row>
    <row r="308" spans="3:17" x14ac:dyDescent="0.25">
      <c r="C308" s="588"/>
      <c r="D308" s="588"/>
      <c r="E308" s="588"/>
      <c r="F308" s="588"/>
      <c r="G308" s="588"/>
      <c r="H308" s="588"/>
      <c r="I308" s="588"/>
      <c r="J308" s="588"/>
      <c r="K308" s="588"/>
      <c r="L308" s="588"/>
      <c r="M308" s="588"/>
      <c r="N308" s="588"/>
      <c r="O308" s="588"/>
      <c r="P308" s="588"/>
      <c r="Q308" s="588"/>
    </row>
    <row r="309" spans="3:17" x14ac:dyDescent="0.25">
      <c r="C309" s="588"/>
      <c r="D309" s="588"/>
      <c r="E309" s="588"/>
      <c r="F309" s="588"/>
      <c r="G309" s="588"/>
      <c r="H309" s="588"/>
      <c r="I309" s="588"/>
      <c r="J309" s="588"/>
      <c r="K309" s="588"/>
      <c r="L309" s="588"/>
      <c r="M309" s="588"/>
      <c r="N309" s="588"/>
      <c r="O309" s="588"/>
      <c r="P309" s="588"/>
      <c r="Q309" s="588"/>
    </row>
    <row r="310" spans="3:17" x14ac:dyDescent="0.25">
      <c r="C310" s="588"/>
      <c r="D310" s="588"/>
      <c r="E310" s="588"/>
      <c r="F310" s="588"/>
      <c r="G310" s="588"/>
      <c r="H310" s="588"/>
      <c r="I310" s="588"/>
      <c r="J310" s="588"/>
      <c r="K310" s="588"/>
      <c r="L310" s="588"/>
      <c r="M310" s="588"/>
      <c r="N310" s="588"/>
      <c r="O310" s="588"/>
      <c r="P310" s="588"/>
      <c r="Q310" s="588"/>
    </row>
    <row r="311" spans="3:17" x14ac:dyDescent="0.25">
      <c r="C311" s="588"/>
      <c r="D311" s="588"/>
      <c r="E311" s="588"/>
      <c r="F311" s="588"/>
      <c r="G311" s="588"/>
      <c r="H311" s="588"/>
      <c r="I311" s="588"/>
      <c r="J311" s="588"/>
      <c r="K311" s="588"/>
      <c r="L311" s="588"/>
      <c r="M311" s="588"/>
      <c r="N311" s="588"/>
      <c r="O311" s="588"/>
      <c r="P311" s="588"/>
      <c r="Q311" s="588"/>
    </row>
    <row r="312" spans="3:17" x14ac:dyDescent="0.25">
      <c r="C312" s="588"/>
      <c r="D312" s="588"/>
      <c r="E312" s="588"/>
      <c r="F312" s="588"/>
      <c r="G312" s="588"/>
      <c r="H312" s="588"/>
      <c r="I312" s="588"/>
      <c r="J312" s="588"/>
      <c r="K312" s="588"/>
      <c r="L312" s="588"/>
      <c r="M312" s="588"/>
      <c r="N312" s="588"/>
      <c r="O312" s="588"/>
      <c r="P312" s="588"/>
      <c r="Q312" s="588"/>
    </row>
    <row r="313" spans="3:17" x14ac:dyDescent="0.25">
      <c r="C313" s="588"/>
      <c r="D313" s="588"/>
      <c r="E313" s="588"/>
      <c r="F313" s="588"/>
      <c r="G313" s="588"/>
      <c r="H313" s="588"/>
      <c r="I313" s="588"/>
      <c r="J313" s="588"/>
      <c r="K313" s="588"/>
      <c r="L313" s="588"/>
      <c r="M313" s="588"/>
      <c r="N313" s="588"/>
      <c r="O313" s="588"/>
      <c r="P313" s="588"/>
      <c r="Q313" s="588"/>
    </row>
    <row r="314" spans="3:17" x14ac:dyDescent="0.25">
      <c r="C314" s="588"/>
      <c r="D314" s="588"/>
      <c r="E314" s="588"/>
      <c r="F314" s="588"/>
      <c r="G314" s="588"/>
      <c r="H314" s="588"/>
      <c r="I314" s="588"/>
      <c r="J314" s="588"/>
      <c r="K314" s="588"/>
      <c r="L314" s="588"/>
      <c r="M314" s="588"/>
      <c r="N314" s="588"/>
      <c r="O314" s="588"/>
      <c r="P314" s="588"/>
      <c r="Q314" s="588"/>
    </row>
    <row r="315" spans="3:17" x14ac:dyDescent="0.25">
      <c r="C315" s="588"/>
      <c r="D315" s="588"/>
      <c r="E315" s="588"/>
      <c r="F315" s="588"/>
      <c r="G315" s="588"/>
      <c r="H315" s="588"/>
      <c r="I315" s="588"/>
      <c r="J315" s="588"/>
      <c r="K315" s="588"/>
      <c r="L315" s="588"/>
      <c r="M315" s="588"/>
      <c r="N315" s="588"/>
      <c r="O315" s="588"/>
      <c r="P315" s="588"/>
      <c r="Q315" s="588"/>
    </row>
    <row r="316" spans="3:17" x14ac:dyDescent="0.25">
      <c r="C316" s="588"/>
      <c r="D316" s="588"/>
      <c r="E316" s="588"/>
      <c r="F316" s="588"/>
      <c r="G316" s="588"/>
      <c r="H316" s="588"/>
      <c r="I316" s="588"/>
      <c r="J316" s="588"/>
      <c r="K316" s="588"/>
      <c r="L316" s="588"/>
      <c r="M316" s="588"/>
      <c r="N316" s="588"/>
      <c r="O316" s="588"/>
      <c r="P316" s="588"/>
      <c r="Q316" s="588"/>
    </row>
    <row r="317" spans="3:17" x14ac:dyDescent="0.25">
      <c r="C317" s="588"/>
      <c r="D317" s="588"/>
      <c r="E317" s="588"/>
      <c r="F317" s="588"/>
      <c r="G317" s="588"/>
      <c r="H317" s="588"/>
      <c r="I317" s="588"/>
      <c r="J317" s="588"/>
      <c r="K317" s="588"/>
      <c r="L317" s="588"/>
      <c r="M317" s="588"/>
      <c r="N317" s="588"/>
      <c r="O317" s="588"/>
      <c r="P317" s="588"/>
      <c r="Q317" s="588"/>
    </row>
    <row r="318" spans="3:17" x14ac:dyDescent="0.25">
      <c r="C318" s="588"/>
      <c r="D318" s="588"/>
      <c r="E318" s="588"/>
      <c r="F318" s="588"/>
      <c r="G318" s="588"/>
      <c r="H318" s="588"/>
      <c r="I318" s="588"/>
      <c r="J318" s="588"/>
      <c r="K318" s="588"/>
      <c r="L318" s="588"/>
      <c r="M318" s="588"/>
      <c r="N318" s="588"/>
      <c r="O318" s="588"/>
      <c r="P318" s="588"/>
      <c r="Q318" s="588"/>
    </row>
    <row r="319" spans="3:17" x14ac:dyDescent="0.25">
      <c r="C319" s="588"/>
      <c r="D319" s="588"/>
      <c r="E319" s="588"/>
      <c r="F319" s="588"/>
      <c r="G319" s="588"/>
      <c r="H319" s="588"/>
      <c r="I319" s="588"/>
      <c r="J319" s="588"/>
      <c r="K319" s="588"/>
      <c r="L319" s="588"/>
      <c r="M319" s="588"/>
      <c r="N319" s="588"/>
      <c r="O319" s="588"/>
      <c r="P319" s="588"/>
      <c r="Q319" s="588"/>
    </row>
    <row r="320" spans="3:17" x14ac:dyDescent="0.25">
      <c r="C320" s="588"/>
      <c r="D320" s="588"/>
      <c r="E320" s="588"/>
      <c r="F320" s="588"/>
      <c r="G320" s="588"/>
      <c r="H320" s="588"/>
      <c r="I320" s="588"/>
      <c r="J320" s="588"/>
      <c r="K320" s="588"/>
      <c r="L320" s="588"/>
      <c r="M320" s="588"/>
      <c r="N320" s="588"/>
      <c r="O320" s="588"/>
      <c r="P320" s="588"/>
      <c r="Q320" s="588"/>
    </row>
    <row r="321" spans="3:17" x14ac:dyDescent="0.25">
      <c r="C321" s="588"/>
      <c r="D321" s="588"/>
      <c r="E321" s="588"/>
      <c r="F321" s="588"/>
      <c r="G321" s="588"/>
      <c r="H321" s="588"/>
      <c r="I321" s="588"/>
      <c r="J321" s="588"/>
      <c r="K321" s="588"/>
      <c r="L321" s="588"/>
      <c r="M321" s="588"/>
      <c r="N321" s="588"/>
      <c r="O321" s="588"/>
      <c r="P321" s="588"/>
      <c r="Q321" s="588"/>
    </row>
    <row r="322" spans="3:17" x14ac:dyDescent="0.25">
      <c r="C322" s="588"/>
      <c r="D322" s="588"/>
      <c r="E322" s="588"/>
      <c r="F322" s="588"/>
      <c r="G322" s="588"/>
      <c r="H322" s="588"/>
      <c r="I322" s="588"/>
      <c r="J322" s="588"/>
      <c r="K322" s="588"/>
      <c r="L322" s="588"/>
      <c r="M322" s="588"/>
      <c r="N322" s="588"/>
      <c r="O322" s="588"/>
      <c r="P322" s="588"/>
      <c r="Q322" s="588"/>
    </row>
    <row r="323" spans="3:17" x14ac:dyDescent="0.25">
      <c r="C323" s="588"/>
      <c r="D323" s="588"/>
      <c r="E323" s="588"/>
      <c r="F323" s="588"/>
      <c r="G323" s="588"/>
      <c r="H323" s="588"/>
      <c r="I323" s="588"/>
      <c r="J323" s="588"/>
      <c r="K323" s="588"/>
      <c r="L323" s="588"/>
      <c r="M323" s="588"/>
      <c r="N323" s="588"/>
      <c r="O323" s="588"/>
      <c r="P323" s="588"/>
      <c r="Q323" s="588"/>
    </row>
    <row r="324" spans="3:17" x14ac:dyDescent="0.25">
      <c r="C324" s="588"/>
      <c r="D324" s="588"/>
      <c r="E324" s="588"/>
      <c r="F324" s="588"/>
      <c r="G324" s="588"/>
      <c r="H324" s="588"/>
      <c r="I324" s="588"/>
      <c r="J324" s="588"/>
      <c r="K324" s="588"/>
      <c r="L324" s="588"/>
      <c r="M324" s="588"/>
      <c r="N324" s="588"/>
      <c r="O324" s="588"/>
      <c r="P324" s="588"/>
      <c r="Q324" s="588"/>
    </row>
    <row r="325" spans="3:17" x14ac:dyDescent="0.25">
      <c r="C325" s="588"/>
      <c r="D325" s="588"/>
      <c r="E325" s="588"/>
      <c r="F325" s="588"/>
      <c r="G325" s="588"/>
      <c r="H325" s="588"/>
      <c r="I325" s="588"/>
      <c r="J325" s="588"/>
      <c r="K325" s="588"/>
      <c r="L325" s="588"/>
      <c r="M325" s="588"/>
      <c r="N325" s="588"/>
      <c r="O325" s="588"/>
      <c r="P325" s="588"/>
      <c r="Q325" s="588"/>
    </row>
    <row r="326" spans="3:17" x14ac:dyDescent="0.25">
      <c r="C326" s="588"/>
      <c r="D326" s="588"/>
      <c r="E326" s="588"/>
      <c r="F326" s="588"/>
      <c r="G326" s="588"/>
      <c r="H326" s="588"/>
      <c r="I326" s="588"/>
      <c r="J326" s="588"/>
      <c r="K326" s="588"/>
      <c r="L326" s="588"/>
      <c r="M326" s="588"/>
      <c r="N326" s="588"/>
      <c r="O326" s="588"/>
      <c r="P326" s="588"/>
      <c r="Q326" s="588"/>
    </row>
    <row r="327" spans="3:17" x14ac:dyDescent="0.25">
      <c r="C327" s="588"/>
      <c r="D327" s="588"/>
      <c r="E327" s="588"/>
      <c r="F327" s="588"/>
      <c r="G327" s="588"/>
      <c r="H327" s="588"/>
      <c r="I327" s="588"/>
      <c r="J327" s="588"/>
      <c r="K327" s="588"/>
      <c r="L327" s="588"/>
      <c r="M327" s="588"/>
      <c r="N327" s="588"/>
      <c r="O327" s="588"/>
      <c r="P327" s="588"/>
      <c r="Q327" s="588"/>
    </row>
    <row r="328" spans="3:17" x14ac:dyDescent="0.25">
      <c r="C328" s="588"/>
      <c r="D328" s="588"/>
      <c r="E328" s="588"/>
      <c r="F328" s="588"/>
      <c r="G328" s="588"/>
      <c r="H328" s="588"/>
      <c r="I328" s="588"/>
      <c r="J328" s="588"/>
      <c r="K328" s="588"/>
      <c r="L328" s="588"/>
      <c r="M328" s="588"/>
      <c r="N328" s="588"/>
      <c r="O328" s="588"/>
      <c r="P328" s="588"/>
      <c r="Q328" s="588"/>
    </row>
    <row r="329" spans="3:17" x14ac:dyDescent="0.25">
      <c r="C329" s="588"/>
      <c r="D329" s="588"/>
      <c r="E329" s="588"/>
      <c r="F329" s="588"/>
      <c r="G329" s="588"/>
      <c r="H329" s="588"/>
      <c r="I329" s="588"/>
      <c r="J329" s="588"/>
      <c r="K329" s="588"/>
      <c r="L329" s="588"/>
      <c r="M329" s="588"/>
      <c r="N329" s="588"/>
      <c r="O329" s="588"/>
      <c r="P329" s="588"/>
      <c r="Q329" s="588"/>
    </row>
    <row r="330" spans="3:17" x14ac:dyDescent="0.25">
      <c r="C330" s="588"/>
      <c r="D330" s="588"/>
      <c r="E330" s="588"/>
      <c r="F330" s="588"/>
      <c r="G330" s="588"/>
      <c r="H330" s="588"/>
      <c r="I330" s="588"/>
      <c r="J330" s="588"/>
      <c r="K330" s="588"/>
      <c r="L330" s="588"/>
      <c r="M330" s="588"/>
      <c r="N330" s="588"/>
      <c r="O330" s="588"/>
      <c r="P330" s="588"/>
      <c r="Q330" s="588"/>
    </row>
    <row r="331" spans="3:17" x14ac:dyDescent="0.25">
      <c r="C331" s="588"/>
      <c r="D331" s="588"/>
      <c r="E331" s="588"/>
      <c r="F331" s="588"/>
      <c r="G331" s="588"/>
      <c r="H331" s="588"/>
      <c r="I331" s="588"/>
      <c r="J331" s="588"/>
      <c r="K331" s="588"/>
      <c r="L331" s="588"/>
      <c r="M331" s="588"/>
      <c r="N331" s="588"/>
      <c r="O331" s="588"/>
      <c r="P331" s="588"/>
      <c r="Q331" s="588"/>
    </row>
    <row r="332" spans="3:17" x14ac:dyDescent="0.25">
      <c r="C332" s="588"/>
      <c r="D332" s="588"/>
      <c r="E332" s="588"/>
      <c r="F332" s="588"/>
      <c r="G332" s="588"/>
      <c r="H332" s="588"/>
      <c r="I332" s="588"/>
      <c r="J332" s="588"/>
      <c r="K332" s="588"/>
      <c r="L332" s="588"/>
      <c r="M332" s="588"/>
      <c r="N332" s="588"/>
      <c r="O332" s="588"/>
      <c r="P332" s="588"/>
      <c r="Q332" s="588"/>
    </row>
    <row r="333" spans="3:17" x14ac:dyDescent="0.25">
      <c r="C333" s="588"/>
      <c r="D333" s="588"/>
      <c r="E333" s="588"/>
      <c r="F333" s="588"/>
      <c r="G333" s="588"/>
      <c r="H333" s="588"/>
      <c r="I333" s="588"/>
      <c r="J333" s="588"/>
      <c r="K333" s="588"/>
      <c r="L333" s="588"/>
      <c r="M333" s="588"/>
      <c r="N333" s="588"/>
      <c r="O333" s="588"/>
      <c r="P333" s="588"/>
      <c r="Q333" s="588"/>
    </row>
    <row r="334" spans="3:17" x14ac:dyDescent="0.25">
      <c r="C334" s="588"/>
      <c r="D334" s="588"/>
      <c r="E334" s="588"/>
      <c r="F334" s="588"/>
      <c r="G334" s="588"/>
      <c r="H334" s="588"/>
      <c r="I334" s="588"/>
      <c r="J334" s="588"/>
      <c r="K334" s="588"/>
      <c r="L334" s="588"/>
      <c r="M334" s="588"/>
      <c r="N334" s="588"/>
      <c r="O334" s="588"/>
      <c r="P334" s="588"/>
      <c r="Q334" s="588"/>
    </row>
    <row r="335" spans="3:17" x14ac:dyDescent="0.25">
      <c r="C335" s="588"/>
      <c r="D335" s="588"/>
      <c r="E335" s="588"/>
      <c r="F335" s="588"/>
      <c r="G335" s="588"/>
      <c r="H335" s="588"/>
      <c r="I335" s="588"/>
      <c r="J335" s="588"/>
      <c r="K335" s="588"/>
      <c r="L335" s="588"/>
      <c r="M335" s="588"/>
      <c r="N335" s="588"/>
      <c r="O335" s="588"/>
      <c r="P335" s="588"/>
      <c r="Q335" s="588"/>
    </row>
    <row r="336" spans="3:17" x14ac:dyDescent="0.25">
      <c r="C336" s="588"/>
      <c r="D336" s="588"/>
      <c r="E336" s="588"/>
      <c r="F336" s="588"/>
      <c r="G336" s="588"/>
      <c r="H336" s="588"/>
      <c r="I336" s="588"/>
      <c r="J336" s="588"/>
      <c r="K336" s="588"/>
      <c r="L336" s="588"/>
      <c r="M336" s="588"/>
      <c r="N336" s="588"/>
      <c r="O336" s="588"/>
      <c r="P336" s="588"/>
      <c r="Q336" s="588"/>
    </row>
    <row r="337" spans="3:17" x14ac:dyDescent="0.25">
      <c r="C337" s="588"/>
      <c r="D337" s="588"/>
      <c r="E337" s="588"/>
      <c r="F337" s="588"/>
      <c r="G337" s="588"/>
      <c r="H337" s="588"/>
      <c r="I337" s="588"/>
      <c r="J337" s="588"/>
      <c r="K337" s="588"/>
      <c r="L337" s="588"/>
      <c r="M337" s="588"/>
      <c r="N337" s="588"/>
      <c r="O337" s="588"/>
      <c r="P337" s="588"/>
      <c r="Q337" s="588"/>
    </row>
    <row r="338" spans="3:17" x14ac:dyDescent="0.25">
      <c r="C338" s="588"/>
      <c r="D338" s="588"/>
      <c r="E338" s="588"/>
      <c r="F338" s="588"/>
      <c r="G338" s="588"/>
      <c r="H338" s="588"/>
      <c r="I338" s="588"/>
      <c r="J338" s="588"/>
      <c r="K338" s="588"/>
      <c r="L338" s="588"/>
      <c r="M338" s="588"/>
      <c r="N338" s="588"/>
      <c r="O338" s="588"/>
      <c r="P338" s="588"/>
      <c r="Q338" s="588"/>
    </row>
    <row r="339" spans="3:17" x14ac:dyDescent="0.25">
      <c r="C339" s="588"/>
      <c r="D339" s="588"/>
      <c r="E339" s="588"/>
      <c r="F339" s="588"/>
      <c r="G339" s="588"/>
      <c r="H339" s="588"/>
      <c r="I339" s="588"/>
      <c r="J339" s="588"/>
      <c r="K339" s="588"/>
      <c r="L339" s="588"/>
      <c r="M339" s="588"/>
      <c r="N339" s="588"/>
      <c r="O339" s="588"/>
      <c r="P339" s="588"/>
      <c r="Q339" s="588"/>
    </row>
    <row r="340" spans="3:17" x14ac:dyDescent="0.25">
      <c r="C340" s="588"/>
      <c r="D340" s="588"/>
      <c r="E340" s="588"/>
      <c r="F340" s="588"/>
      <c r="G340" s="588"/>
      <c r="H340" s="588"/>
      <c r="I340" s="588"/>
      <c r="J340" s="588"/>
      <c r="K340" s="588"/>
      <c r="L340" s="588"/>
      <c r="M340" s="588"/>
      <c r="N340" s="588"/>
      <c r="O340" s="588"/>
      <c r="P340" s="588"/>
      <c r="Q340" s="588"/>
    </row>
    <row r="341" spans="3:17" x14ac:dyDescent="0.25">
      <c r="C341" s="588"/>
      <c r="D341" s="588"/>
      <c r="E341" s="588"/>
      <c r="F341" s="588"/>
      <c r="G341" s="588"/>
      <c r="H341" s="588"/>
      <c r="I341" s="588"/>
      <c r="J341" s="588"/>
      <c r="K341" s="588"/>
      <c r="L341" s="588"/>
      <c r="M341" s="588"/>
      <c r="N341" s="588"/>
      <c r="O341" s="588"/>
      <c r="P341" s="588"/>
      <c r="Q341" s="588"/>
    </row>
    <row r="342" spans="3:17" x14ac:dyDescent="0.25">
      <c r="C342" s="588"/>
      <c r="D342" s="588"/>
      <c r="E342" s="588"/>
      <c r="F342" s="588"/>
      <c r="G342" s="588"/>
      <c r="H342" s="588"/>
      <c r="I342" s="588"/>
      <c r="J342" s="588"/>
      <c r="K342" s="588"/>
      <c r="L342" s="588"/>
      <c r="M342" s="588"/>
      <c r="N342" s="588"/>
      <c r="O342" s="588"/>
      <c r="P342" s="588"/>
      <c r="Q342" s="588"/>
    </row>
    <row r="343" spans="3:17" x14ac:dyDescent="0.25">
      <c r="C343" s="588"/>
      <c r="D343" s="588"/>
      <c r="E343" s="588"/>
      <c r="F343" s="588"/>
      <c r="G343" s="588"/>
      <c r="H343" s="588"/>
      <c r="I343" s="588"/>
      <c r="J343" s="588"/>
      <c r="K343" s="588"/>
      <c r="L343" s="588"/>
      <c r="M343" s="588"/>
      <c r="N343" s="588"/>
      <c r="O343" s="588"/>
      <c r="P343" s="588"/>
      <c r="Q343" s="588"/>
    </row>
    <row r="344" spans="3:17" x14ac:dyDescent="0.25">
      <c r="C344" s="588"/>
      <c r="D344" s="588"/>
      <c r="E344" s="588"/>
      <c r="F344" s="588"/>
      <c r="G344" s="588"/>
      <c r="H344" s="588"/>
      <c r="I344" s="588"/>
      <c r="J344" s="588"/>
      <c r="K344" s="588"/>
      <c r="L344" s="588"/>
      <c r="M344" s="588"/>
      <c r="N344" s="588"/>
      <c r="O344" s="588"/>
      <c r="P344" s="588"/>
      <c r="Q344" s="588"/>
    </row>
    <row r="345" spans="3:17" x14ac:dyDescent="0.25">
      <c r="C345" s="588"/>
      <c r="D345" s="588"/>
      <c r="E345" s="588"/>
      <c r="F345" s="588"/>
      <c r="G345" s="588"/>
      <c r="H345" s="588"/>
      <c r="I345" s="588"/>
      <c r="J345" s="588"/>
      <c r="K345" s="588"/>
      <c r="L345" s="588"/>
      <c r="M345" s="588"/>
      <c r="N345" s="588"/>
      <c r="O345" s="588"/>
      <c r="P345" s="588"/>
      <c r="Q345" s="588"/>
    </row>
    <row r="346" spans="3:17" x14ac:dyDescent="0.25">
      <c r="C346" s="588"/>
      <c r="D346" s="588"/>
      <c r="E346" s="588"/>
      <c r="F346" s="588"/>
      <c r="G346" s="588"/>
      <c r="H346" s="588"/>
      <c r="I346" s="588"/>
      <c r="J346" s="588"/>
      <c r="K346" s="588"/>
      <c r="L346" s="588"/>
      <c r="M346" s="588"/>
      <c r="N346" s="588"/>
      <c r="O346" s="588"/>
      <c r="P346" s="588"/>
      <c r="Q346" s="588"/>
    </row>
    <row r="347" spans="3:17" x14ac:dyDescent="0.25">
      <c r="C347" s="588"/>
      <c r="D347" s="588"/>
      <c r="E347" s="588"/>
      <c r="F347" s="588"/>
      <c r="G347" s="588"/>
      <c r="H347" s="588"/>
      <c r="I347" s="588"/>
      <c r="J347" s="588"/>
      <c r="K347" s="588"/>
      <c r="L347" s="588"/>
      <c r="M347" s="588"/>
      <c r="N347" s="588"/>
      <c r="O347" s="588"/>
      <c r="P347" s="588"/>
      <c r="Q347" s="588"/>
    </row>
    <row r="348" spans="3:17" x14ac:dyDescent="0.25">
      <c r="C348" s="588"/>
      <c r="D348" s="588"/>
      <c r="E348" s="588"/>
      <c r="F348" s="588"/>
      <c r="G348" s="588"/>
      <c r="H348" s="588"/>
      <c r="I348" s="588"/>
      <c r="J348" s="588"/>
      <c r="K348" s="588"/>
      <c r="L348" s="588"/>
      <c r="M348" s="588"/>
      <c r="N348" s="588"/>
      <c r="O348" s="588"/>
      <c r="P348" s="588"/>
      <c r="Q348" s="588"/>
    </row>
    <row r="349" spans="3:17" x14ac:dyDescent="0.25">
      <c r="C349" s="588"/>
      <c r="D349" s="588"/>
      <c r="E349" s="588"/>
      <c r="F349" s="588"/>
      <c r="G349" s="588"/>
      <c r="H349" s="588"/>
      <c r="I349" s="588"/>
      <c r="J349" s="588"/>
      <c r="K349" s="588"/>
      <c r="L349" s="588"/>
      <c r="M349" s="588"/>
      <c r="N349" s="588"/>
      <c r="O349" s="588"/>
      <c r="P349" s="588"/>
      <c r="Q349" s="588"/>
    </row>
    <row r="350" spans="3:17" x14ac:dyDescent="0.25">
      <c r="C350" s="588"/>
      <c r="D350" s="588"/>
      <c r="E350" s="588"/>
      <c r="F350" s="588"/>
      <c r="G350" s="588"/>
      <c r="H350" s="588"/>
      <c r="I350" s="588"/>
      <c r="J350" s="588"/>
      <c r="K350" s="588"/>
      <c r="L350" s="588"/>
      <c r="M350" s="588"/>
      <c r="N350" s="588"/>
      <c r="O350" s="588"/>
      <c r="P350" s="588"/>
      <c r="Q350" s="588"/>
    </row>
    <row r="351" spans="3:17" x14ac:dyDescent="0.25">
      <c r="C351" s="588"/>
      <c r="D351" s="588"/>
      <c r="E351" s="588"/>
      <c r="F351" s="588"/>
      <c r="G351" s="588"/>
      <c r="H351" s="588"/>
      <c r="I351" s="588"/>
      <c r="J351" s="588"/>
      <c r="K351" s="588"/>
      <c r="L351" s="588"/>
      <c r="M351" s="588"/>
      <c r="N351" s="588"/>
      <c r="O351" s="588"/>
      <c r="P351" s="588"/>
      <c r="Q351" s="588"/>
    </row>
    <row r="352" spans="3:17" x14ac:dyDescent="0.25">
      <c r="C352" s="588"/>
      <c r="D352" s="588"/>
      <c r="E352" s="588"/>
      <c r="F352" s="588"/>
      <c r="G352" s="588"/>
      <c r="H352" s="588"/>
      <c r="I352" s="588"/>
      <c r="J352" s="588"/>
      <c r="K352" s="588"/>
      <c r="L352" s="588"/>
      <c r="M352" s="588"/>
      <c r="N352" s="588"/>
      <c r="O352" s="588"/>
      <c r="P352" s="588"/>
      <c r="Q352" s="588"/>
    </row>
    <row r="353" spans="3:17" x14ac:dyDescent="0.25">
      <c r="C353" s="588"/>
      <c r="D353" s="588"/>
      <c r="E353" s="588"/>
      <c r="F353" s="588"/>
      <c r="G353" s="588"/>
      <c r="H353" s="588"/>
      <c r="I353" s="588"/>
      <c r="J353" s="588"/>
      <c r="K353" s="588"/>
      <c r="L353" s="588"/>
      <c r="M353" s="588"/>
      <c r="N353" s="588"/>
      <c r="O353" s="588"/>
      <c r="P353" s="588"/>
      <c r="Q353" s="588"/>
    </row>
    <row r="354" spans="3:17" x14ac:dyDescent="0.25">
      <c r="C354" s="588"/>
      <c r="D354" s="588"/>
      <c r="E354" s="588"/>
      <c r="F354" s="588"/>
      <c r="G354" s="588"/>
      <c r="H354" s="588"/>
      <c r="I354" s="588"/>
      <c r="J354" s="588"/>
      <c r="K354" s="588"/>
      <c r="L354" s="588"/>
      <c r="M354" s="588"/>
      <c r="N354" s="588"/>
      <c r="O354" s="588"/>
      <c r="P354" s="588"/>
      <c r="Q354" s="588"/>
    </row>
    <row r="355" spans="3:17" x14ac:dyDescent="0.25">
      <c r="C355" s="588"/>
      <c r="D355" s="588"/>
      <c r="E355" s="588"/>
      <c r="F355" s="588"/>
      <c r="G355" s="588"/>
      <c r="H355" s="588"/>
      <c r="I355" s="588"/>
      <c r="J355" s="588"/>
      <c r="K355" s="588"/>
      <c r="L355" s="588"/>
      <c r="M355" s="588"/>
      <c r="N355" s="588"/>
      <c r="O355" s="588"/>
      <c r="P355" s="588"/>
      <c r="Q355" s="588"/>
    </row>
    <row r="356" spans="3:17" x14ac:dyDescent="0.25">
      <c r="C356" s="588"/>
      <c r="D356" s="588"/>
      <c r="E356" s="588"/>
      <c r="F356" s="588"/>
      <c r="G356" s="588"/>
      <c r="H356" s="588"/>
      <c r="I356" s="588"/>
      <c r="J356" s="588"/>
      <c r="K356" s="588"/>
      <c r="L356" s="588"/>
      <c r="M356" s="588"/>
      <c r="N356" s="588"/>
      <c r="O356" s="588"/>
      <c r="P356" s="588"/>
      <c r="Q356" s="588"/>
    </row>
    <row r="357" spans="3:17" x14ac:dyDescent="0.25">
      <c r="C357" s="588"/>
      <c r="D357" s="588"/>
      <c r="E357" s="588"/>
      <c r="F357" s="588"/>
      <c r="G357" s="588"/>
      <c r="H357" s="588"/>
      <c r="I357" s="588"/>
      <c r="J357" s="588"/>
      <c r="K357" s="588"/>
      <c r="L357" s="588"/>
      <c r="M357" s="588"/>
      <c r="N357" s="588"/>
      <c r="O357" s="588"/>
      <c r="P357" s="588"/>
      <c r="Q357" s="588"/>
    </row>
    <row r="358" spans="3:17" x14ac:dyDescent="0.25">
      <c r="C358" s="588"/>
      <c r="D358" s="588"/>
      <c r="E358" s="588"/>
      <c r="F358" s="588"/>
      <c r="G358" s="588"/>
      <c r="H358" s="588"/>
      <c r="I358" s="588"/>
      <c r="J358" s="588"/>
      <c r="K358" s="588"/>
      <c r="L358" s="588"/>
      <c r="M358" s="588"/>
      <c r="N358" s="588"/>
      <c r="O358" s="588"/>
      <c r="P358" s="588"/>
      <c r="Q358" s="588"/>
    </row>
    <row r="359" spans="3:17" x14ac:dyDescent="0.25">
      <c r="C359" s="588"/>
      <c r="D359" s="588"/>
      <c r="E359" s="588"/>
      <c r="F359" s="588"/>
      <c r="G359" s="588"/>
      <c r="H359" s="588"/>
      <c r="I359" s="588"/>
      <c r="J359" s="588"/>
      <c r="K359" s="588"/>
      <c r="L359" s="588"/>
      <c r="M359" s="588"/>
      <c r="N359" s="588"/>
      <c r="O359" s="588"/>
      <c r="P359" s="588"/>
      <c r="Q359" s="588"/>
    </row>
    <row r="360" spans="3:17" x14ac:dyDescent="0.25">
      <c r="C360" s="588"/>
      <c r="D360" s="588"/>
      <c r="E360" s="588"/>
      <c r="F360" s="588"/>
      <c r="G360" s="588"/>
      <c r="H360" s="588"/>
      <c r="I360" s="588"/>
      <c r="J360" s="588"/>
      <c r="K360" s="588"/>
      <c r="L360" s="588"/>
      <c r="M360" s="588"/>
      <c r="N360" s="588"/>
      <c r="O360" s="588"/>
      <c r="P360" s="588"/>
      <c r="Q360" s="588"/>
    </row>
    <row r="361" spans="3:17" x14ac:dyDescent="0.25">
      <c r="C361" s="588"/>
      <c r="D361" s="588"/>
      <c r="E361" s="588"/>
      <c r="F361" s="588"/>
      <c r="G361" s="588"/>
      <c r="H361" s="588"/>
      <c r="I361" s="588"/>
      <c r="J361" s="588"/>
      <c r="K361" s="588"/>
      <c r="L361" s="588"/>
      <c r="M361" s="588"/>
      <c r="N361" s="588"/>
      <c r="O361" s="588"/>
      <c r="P361" s="588"/>
      <c r="Q361" s="588"/>
    </row>
    <row r="362" spans="3:17" x14ac:dyDescent="0.25">
      <c r="C362" s="588"/>
      <c r="D362" s="588"/>
      <c r="E362" s="588"/>
      <c r="F362" s="588"/>
      <c r="G362" s="588"/>
      <c r="H362" s="588"/>
      <c r="I362" s="588"/>
      <c r="J362" s="588"/>
      <c r="K362" s="588"/>
      <c r="L362" s="588"/>
      <c r="M362" s="588"/>
      <c r="N362" s="588"/>
      <c r="O362" s="588"/>
      <c r="P362" s="588"/>
      <c r="Q362" s="588"/>
    </row>
    <row r="363" spans="3:17" x14ac:dyDescent="0.25">
      <c r="C363" s="588"/>
      <c r="D363" s="588"/>
      <c r="E363" s="588"/>
      <c r="F363" s="588"/>
      <c r="G363" s="588"/>
      <c r="H363" s="588"/>
      <c r="I363" s="588"/>
      <c r="J363" s="588"/>
      <c r="K363" s="588"/>
      <c r="L363" s="588"/>
      <c r="M363" s="588"/>
      <c r="N363" s="588"/>
      <c r="O363" s="588"/>
      <c r="P363" s="588"/>
      <c r="Q363" s="588"/>
    </row>
    <row r="364" spans="3:17" x14ac:dyDescent="0.25">
      <c r="C364" s="588"/>
      <c r="D364" s="588"/>
      <c r="E364" s="588"/>
      <c r="F364" s="588"/>
      <c r="G364" s="588"/>
      <c r="H364" s="588"/>
      <c r="I364" s="588"/>
      <c r="J364" s="588"/>
      <c r="K364" s="588"/>
      <c r="L364" s="588"/>
      <c r="M364" s="588"/>
      <c r="N364" s="588"/>
      <c r="O364" s="588"/>
      <c r="P364" s="588"/>
      <c r="Q364" s="588"/>
    </row>
    <row r="365" spans="3:17" x14ac:dyDescent="0.25">
      <c r="C365" s="588"/>
      <c r="D365" s="588"/>
      <c r="E365" s="588"/>
      <c r="F365" s="588"/>
      <c r="G365" s="588"/>
      <c r="H365" s="588"/>
      <c r="I365" s="588"/>
      <c r="J365" s="588"/>
      <c r="K365" s="588"/>
      <c r="L365" s="588"/>
      <c r="M365" s="588"/>
      <c r="N365" s="588"/>
      <c r="O365" s="588"/>
      <c r="P365" s="588"/>
      <c r="Q365" s="588"/>
    </row>
    <row r="366" spans="3:17" x14ac:dyDescent="0.25">
      <c r="C366" s="588"/>
      <c r="D366" s="588"/>
      <c r="E366" s="588"/>
      <c r="F366" s="588"/>
      <c r="G366" s="588"/>
      <c r="H366" s="588"/>
      <c r="I366" s="588"/>
      <c r="J366" s="588"/>
      <c r="K366" s="588"/>
      <c r="L366" s="588"/>
      <c r="M366" s="588"/>
      <c r="N366" s="588"/>
      <c r="O366" s="588"/>
      <c r="P366" s="588"/>
      <c r="Q366" s="588"/>
    </row>
    <row r="367" spans="3:17" x14ac:dyDescent="0.25">
      <c r="C367" s="588"/>
      <c r="D367" s="588"/>
      <c r="E367" s="588"/>
      <c r="F367" s="588"/>
      <c r="G367" s="588"/>
      <c r="H367" s="588"/>
      <c r="I367" s="588"/>
      <c r="J367" s="588"/>
      <c r="K367" s="588"/>
      <c r="L367" s="588"/>
      <c r="M367" s="588"/>
      <c r="N367" s="588"/>
      <c r="O367" s="588"/>
      <c r="P367" s="588"/>
      <c r="Q367" s="588"/>
    </row>
    <row r="368" spans="3:17" x14ac:dyDescent="0.25">
      <c r="C368" s="588"/>
      <c r="D368" s="588"/>
      <c r="E368" s="588"/>
      <c r="F368" s="588"/>
      <c r="G368" s="588"/>
      <c r="H368" s="588"/>
      <c r="I368" s="588"/>
      <c r="J368" s="588"/>
      <c r="K368" s="588"/>
      <c r="L368" s="588"/>
      <c r="M368" s="588"/>
      <c r="N368" s="588"/>
      <c r="O368" s="588"/>
      <c r="P368" s="588"/>
      <c r="Q368" s="588"/>
    </row>
    <row r="369" spans="3:17" x14ac:dyDescent="0.25">
      <c r="C369" s="588"/>
      <c r="D369" s="588"/>
      <c r="E369" s="588"/>
      <c r="F369" s="588"/>
      <c r="G369" s="588"/>
      <c r="H369" s="588"/>
      <c r="I369" s="588"/>
      <c r="J369" s="588"/>
      <c r="K369" s="588"/>
      <c r="L369" s="588"/>
      <c r="M369" s="588"/>
      <c r="N369" s="588"/>
      <c r="O369" s="588"/>
      <c r="P369" s="588"/>
      <c r="Q369" s="588"/>
    </row>
    <row r="370" spans="3:17" x14ac:dyDescent="0.25">
      <c r="C370" s="588"/>
      <c r="D370" s="588"/>
      <c r="E370" s="588"/>
      <c r="F370" s="588"/>
      <c r="G370" s="588"/>
      <c r="H370" s="588"/>
      <c r="I370" s="588"/>
      <c r="J370" s="588"/>
      <c r="K370" s="588"/>
      <c r="L370" s="588"/>
      <c r="M370" s="588"/>
      <c r="N370" s="588"/>
      <c r="O370" s="588"/>
      <c r="P370" s="588"/>
      <c r="Q370" s="588"/>
    </row>
    <row r="371" spans="3:17" x14ac:dyDescent="0.25">
      <c r="C371" s="588"/>
      <c r="D371" s="588"/>
      <c r="E371" s="588"/>
      <c r="F371" s="588"/>
      <c r="G371" s="588"/>
      <c r="H371" s="588"/>
      <c r="I371" s="588"/>
      <c r="J371" s="588"/>
      <c r="K371" s="588"/>
      <c r="L371" s="588"/>
      <c r="M371" s="588"/>
      <c r="N371" s="588"/>
      <c r="O371" s="588"/>
      <c r="P371" s="588"/>
      <c r="Q371" s="588"/>
    </row>
    <row r="372" spans="3:17" x14ac:dyDescent="0.25">
      <c r="C372" s="588"/>
      <c r="D372" s="588"/>
      <c r="E372" s="588"/>
      <c r="F372" s="588"/>
      <c r="G372" s="588"/>
      <c r="H372" s="588"/>
      <c r="I372" s="588"/>
      <c r="J372" s="588"/>
      <c r="K372" s="588"/>
      <c r="L372" s="588"/>
      <c r="M372" s="588"/>
      <c r="N372" s="588"/>
      <c r="O372" s="588"/>
      <c r="P372" s="588"/>
      <c r="Q372" s="588"/>
    </row>
    <row r="373" spans="3:17" x14ac:dyDescent="0.25">
      <c r="C373" s="588"/>
      <c r="D373" s="588"/>
      <c r="E373" s="588"/>
      <c r="F373" s="588"/>
      <c r="G373" s="588"/>
      <c r="H373" s="588"/>
      <c r="I373" s="588"/>
      <c r="J373" s="588"/>
      <c r="K373" s="588"/>
      <c r="L373" s="588"/>
      <c r="M373" s="588"/>
      <c r="N373" s="588"/>
      <c r="O373" s="588"/>
      <c r="P373" s="588"/>
      <c r="Q373" s="588"/>
    </row>
    <row r="374" spans="3:17" x14ac:dyDescent="0.25">
      <c r="C374" s="588"/>
      <c r="D374" s="588"/>
      <c r="E374" s="588"/>
      <c r="F374" s="588"/>
      <c r="G374" s="588"/>
      <c r="H374" s="588"/>
      <c r="I374" s="588"/>
      <c r="J374" s="588"/>
      <c r="K374" s="588"/>
      <c r="L374" s="588"/>
      <c r="M374" s="588"/>
      <c r="N374" s="588"/>
      <c r="O374" s="588"/>
      <c r="P374" s="588"/>
      <c r="Q374" s="588"/>
    </row>
    <row r="375" spans="3:17" x14ac:dyDescent="0.25">
      <c r="C375" s="588"/>
      <c r="D375" s="588"/>
      <c r="E375" s="588"/>
      <c r="F375" s="588"/>
      <c r="G375" s="588"/>
      <c r="H375" s="588"/>
      <c r="I375" s="588"/>
      <c r="J375" s="588"/>
      <c r="K375" s="588"/>
      <c r="L375" s="588"/>
      <c r="M375" s="588"/>
      <c r="N375" s="588"/>
      <c r="O375" s="588"/>
      <c r="P375" s="588"/>
      <c r="Q375" s="588"/>
    </row>
    <row r="376" spans="3:17" x14ac:dyDescent="0.25">
      <c r="C376" s="588"/>
      <c r="D376" s="588"/>
      <c r="E376" s="588"/>
      <c r="F376" s="588"/>
      <c r="G376" s="588"/>
      <c r="H376" s="588"/>
      <c r="I376" s="588"/>
      <c r="J376" s="588"/>
      <c r="K376" s="588"/>
      <c r="L376" s="588"/>
      <c r="M376" s="588"/>
      <c r="N376" s="588"/>
      <c r="O376" s="588"/>
      <c r="P376" s="588"/>
      <c r="Q376" s="588"/>
    </row>
    <row r="377" spans="3:17" x14ac:dyDescent="0.25">
      <c r="C377" s="588"/>
      <c r="D377" s="588"/>
      <c r="E377" s="588"/>
      <c r="F377" s="588"/>
      <c r="G377" s="588"/>
      <c r="H377" s="588"/>
      <c r="I377" s="588"/>
      <c r="J377" s="588"/>
      <c r="K377" s="588"/>
      <c r="L377" s="588"/>
      <c r="M377" s="588"/>
      <c r="N377" s="588"/>
      <c r="O377" s="588"/>
      <c r="P377" s="588"/>
      <c r="Q377" s="588"/>
    </row>
    <row r="378" spans="3:17" x14ac:dyDescent="0.25">
      <c r="C378" s="588"/>
      <c r="D378" s="588"/>
      <c r="E378" s="588"/>
      <c r="F378" s="588"/>
      <c r="G378" s="588"/>
      <c r="H378" s="588"/>
      <c r="I378" s="588"/>
      <c r="J378" s="588"/>
      <c r="K378" s="588"/>
      <c r="L378" s="588"/>
      <c r="M378" s="588"/>
      <c r="N378" s="588"/>
      <c r="O378" s="588"/>
      <c r="P378" s="588"/>
      <c r="Q378" s="588"/>
    </row>
    <row r="379" spans="3:17" x14ac:dyDescent="0.25">
      <c r="C379" s="588"/>
      <c r="D379" s="588"/>
      <c r="E379" s="588"/>
      <c r="F379" s="588"/>
      <c r="G379" s="588"/>
      <c r="H379" s="588"/>
      <c r="I379" s="588"/>
      <c r="J379" s="588"/>
      <c r="K379" s="588"/>
      <c r="L379" s="588"/>
      <c r="M379" s="588"/>
      <c r="N379" s="588"/>
      <c r="O379" s="588"/>
      <c r="P379" s="588"/>
      <c r="Q379" s="588"/>
    </row>
    <row r="380" spans="3:17" x14ac:dyDescent="0.25">
      <c r="C380" s="588"/>
      <c r="D380" s="588"/>
      <c r="E380" s="588"/>
      <c r="F380" s="588"/>
      <c r="G380" s="588"/>
      <c r="H380" s="588"/>
      <c r="I380" s="588"/>
      <c r="J380" s="588"/>
      <c r="K380" s="588"/>
      <c r="L380" s="588"/>
      <c r="M380" s="588"/>
      <c r="N380" s="588"/>
      <c r="O380" s="588"/>
      <c r="P380" s="588"/>
      <c r="Q380" s="588"/>
    </row>
    <row r="381" spans="3:17" x14ac:dyDescent="0.25">
      <c r="C381" s="588"/>
      <c r="D381" s="588"/>
      <c r="E381" s="588"/>
      <c r="F381" s="588"/>
      <c r="G381" s="588"/>
      <c r="H381" s="588"/>
      <c r="I381" s="588"/>
      <c r="J381" s="588"/>
      <c r="K381" s="588"/>
      <c r="L381" s="588"/>
      <c r="M381" s="588"/>
      <c r="N381" s="588"/>
      <c r="O381" s="588"/>
      <c r="P381" s="588"/>
      <c r="Q381" s="588"/>
    </row>
    <row r="382" spans="3:17" x14ac:dyDescent="0.25">
      <c r="C382" s="588"/>
      <c r="D382" s="588"/>
      <c r="E382" s="588"/>
      <c r="F382" s="588"/>
      <c r="G382" s="588"/>
      <c r="H382" s="588"/>
      <c r="I382" s="588"/>
      <c r="J382" s="588"/>
      <c r="K382" s="588"/>
      <c r="L382" s="588"/>
      <c r="M382" s="588"/>
      <c r="N382" s="588"/>
      <c r="O382" s="588"/>
      <c r="P382" s="588"/>
      <c r="Q382" s="588"/>
    </row>
    <row r="383" spans="3:17" x14ac:dyDescent="0.25">
      <c r="C383" s="588"/>
      <c r="D383" s="588"/>
      <c r="E383" s="588"/>
      <c r="F383" s="588"/>
      <c r="G383" s="588"/>
      <c r="H383" s="588"/>
      <c r="I383" s="588"/>
      <c r="J383" s="588"/>
      <c r="K383" s="588"/>
      <c r="L383" s="588"/>
      <c r="M383" s="588"/>
      <c r="N383" s="588"/>
      <c r="O383" s="588"/>
      <c r="P383" s="588"/>
      <c r="Q383" s="588"/>
    </row>
    <row r="384" spans="3:17" x14ac:dyDescent="0.25">
      <c r="C384" s="588"/>
      <c r="D384" s="588"/>
      <c r="E384" s="588"/>
      <c r="F384" s="588"/>
      <c r="G384" s="588"/>
      <c r="H384" s="588"/>
      <c r="I384" s="588"/>
      <c r="J384" s="588"/>
      <c r="K384" s="588"/>
      <c r="L384" s="588"/>
      <c r="M384" s="588"/>
      <c r="N384" s="588"/>
      <c r="O384" s="588"/>
      <c r="P384" s="588"/>
      <c r="Q384" s="588"/>
    </row>
    <row r="385" spans="3:17" x14ac:dyDescent="0.25">
      <c r="C385" s="588"/>
      <c r="D385" s="588"/>
      <c r="E385" s="588"/>
      <c r="F385" s="588"/>
      <c r="G385" s="588"/>
      <c r="H385" s="588"/>
      <c r="I385" s="588"/>
      <c r="J385" s="588"/>
      <c r="K385" s="588"/>
      <c r="L385" s="588"/>
      <c r="M385" s="588"/>
      <c r="N385" s="588"/>
      <c r="O385" s="588"/>
      <c r="P385" s="588"/>
      <c r="Q385" s="588"/>
    </row>
    <row r="386" spans="3:17" x14ac:dyDescent="0.25">
      <c r="C386" s="588"/>
      <c r="D386" s="588"/>
      <c r="E386" s="588"/>
      <c r="F386" s="588"/>
      <c r="G386" s="588"/>
      <c r="H386" s="588"/>
      <c r="I386" s="588"/>
      <c r="J386" s="588"/>
      <c r="K386" s="588"/>
      <c r="L386" s="588"/>
      <c r="M386" s="588"/>
      <c r="N386" s="588"/>
      <c r="O386" s="588"/>
      <c r="P386" s="588"/>
      <c r="Q386" s="588"/>
    </row>
    <row r="387" spans="3:17" x14ac:dyDescent="0.25">
      <c r="C387" s="588"/>
      <c r="D387" s="588"/>
      <c r="E387" s="588"/>
      <c r="F387" s="588"/>
      <c r="G387" s="588"/>
      <c r="H387" s="588"/>
      <c r="I387" s="588"/>
      <c r="J387" s="588"/>
      <c r="K387" s="588"/>
      <c r="L387" s="588"/>
      <c r="M387" s="588"/>
      <c r="N387" s="588"/>
      <c r="O387" s="588"/>
      <c r="P387" s="588"/>
      <c r="Q387" s="588"/>
    </row>
    <row r="388" spans="3:17" x14ac:dyDescent="0.25">
      <c r="C388" s="588"/>
      <c r="D388" s="588"/>
      <c r="E388" s="588"/>
      <c r="F388" s="588"/>
      <c r="G388" s="588"/>
      <c r="H388" s="588"/>
      <c r="I388" s="588"/>
      <c r="J388" s="588"/>
      <c r="K388" s="588"/>
      <c r="L388" s="588"/>
      <c r="M388" s="588"/>
      <c r="N388" s="588"/>
      <c r="O388" s="588"/>
      <c r="P388" s="588"/>
      <c r="Q388" s="588"/>
    </row>
    <row r="389" spans="3:17" x14ac:dyDescent="0.25">
      <c r="C389" s="588"/>
      <c r="D389" s="588"/>
      <c r="E389" s="588"/>
      <c r="F389" s="588"/>
      <c r="G389" s="588"/>
      <c r="H389" s="588"/>
      <c r="I389" s="588"/>
      <c r="J389" s="588"/>
      <c r="K389" s="588"/>
      <c r="L389" s="588"/>
      <c r="M389" s="588"/>
      <c r="N389" s="588"/>
      <c r="O389" s="588"/>
      <c r="P389" s="588"/>
      <c r="Q389" s="588"/>
    </row>
    <row r="390" spans="3:17" x14ac:dyDescent="0.25">
      <c r="C390" s="588"/>
      <c r="D390" s="588"/>
      <c r="E390" s="588"/>
      <c r="F390" s="588"/>
      <c r="G390" s="588"/>
      <c r="H390" s="588"/>
      <c r="I390" s="588"/>
      <c r="J390" s="588"/>
      <c r="K390" s="588"/>
      <c r="L390" s="588"/>
      <c r="M390" s="588"/>
      <c r="N390" s="588"/>
      <c r="O390" s="588"/>
      <c r="P390" s="588"/>
      <c r="Q390" s="588"/>
    </row>
    <row r="391" spans="3:17" x14ac:dyDescent="0.25">
      <c r="C391" s="588"/>
      <c r="D391" s="588"/>
      <c r="E391" s="588"/>
      <c r="F391" s="588"/>
      <c r="G391" s="588"/>
      <c r="H391" s="588"/>
      <c r="I391" s="588"/>
      <c r="J391" s="588"/>
      <c r="K391" s="588"/>
      <c r="L391" s="588"/>
      <c r="M391" s="588"/>
      <c r="N391" s="588"/>
      <c r="O391" s="588"/>
      <c r="P391" s="588"/>
      <c r="Q391" s="588"/>
    </row>
    <row r="392" spans="3:17" x14ac:dyDescent="0.25">
      <c r="C392" s="588"/>
      <c r="D392" s="588"/>
      <c r="E392" s="588"/>
      <c r="F392" s="588"/>
      <c r="G392" s="588"/>
      <c r="H392" s="588"/>
      <c r="I392" s="588"/>
      <c r="J392" s="588"/>
      <c r="K392" s="588"/>
      <c r="L392" s="588"/>
      <c r="M392" s="588"/>
      <c r="N392" s="588"/>
      <c r="O392" s="588"/>
      <c r="P392" s="588"/>
      <c r="Q392" s="588"/>
    </row>
    <row r="393" spans="3:17" x14ac:dyDescent="0.25">
      <c r="C393" s="588"/>
      <c r="D393" s="588"/>
      <c r="E393" s="588"/>
      <c r="F393" s="588"/>
      <c r="G393" s="588"/>
      <c r="H393" s="588"/>
      <c r="I393" s="588"/>
      <c r="J393" s="588"/>
      <c r="K393" s="588"/>
      <c r="L393" s="588"/>
      <c r="M393" s="588"/>
      <c r="N393" s="588"/>
      <c r="O393" s="588"/>
      <c r="P393" s="588"/>
      <c r="Q393" s="588"/>
    </row>
    <row r="394" spans="3:17" x14ac:dyDescent="0.25">
      <c r="C394" s="588"/>
      <c r="D394" s="588"/>
      <c r="E394" s="588"/>
      <c r="F394" s="588"/>
      <c r="G394" s="588"/>
      <c r="H394" s="588"/>
      <c r="I394" s="588"/>
      <c r="J394" s="588"/>
      <c r="K394" s="588"/>
      <c r="L394" s="588"/>
      <c r="M394" s="588"/>
      <c r="N394" s="588"/>
      <c r="O394" s="588"/>
      <c r="P394" s="588"/>
      <c r="Q394" s="588"/>
    </row>
    <row r="395" spans="3:17" x14ac:dyDescent="0.25">
      <c r="C395" s="588"/>
      <c r="D395" s="588"/>
      <c r="E395" s="588"/>
      <c r="F395" s="588"/>
      <c r="G395" s="588"/>
      <c r="H395" s="588"/>
      <c r="I395" s="588"/>
      <c r="J395" s="588"/>
      <c r="K395" s="588"/>
      <c r="L395" s="588"/>
      <c r="M395" s="588"/>
      <c r="N395" s="588"/>
      <c r="O395" s="588"/>
      <c r="P395" s="588"/>
      <c r="Q395" s="588"/>
    </row>
    <row r="396" spans="3:17" x14ac:dyDescent="0.25">
      <c r="C396" s="588"/>
      <c r="D396" s="588"/>
      <c r="E396" s="588"/>
      <c r="F396" s="588"/>
      <c r="G396" s="588"/>
      <c r="H396" s="588"/>
      <c r="I396" s="588"/>
      <c r="J396" s="588"/>
      <c r="K396" s="588"/>
      <c r="L396" s="588"/>
      <c r="M396" s="588"/>
      <c r="N396" s="588"/>
      <c r="O396" s="588"/>
      <c r="P396" s="588"/>
      <c r="Q396" s="588"/>
    </row>
    <row r="397" spans="3:17" x14ac:dyDescent="0.25">
      <c r="C397" s="588"/>
      <c r="D397" s="588"/>
      <c r="E397" s="588"/>
      <c r="F397" s="588"/>
      <c r="G397" s="588"/>
      <c r="H397" s="588"/>
      <c r="I397" s="588"/>
      <c r="J397" s="588"/>
      <c r="K397" s="588"/>
      <c r="L397" s="588"/>
      <c r="M397" s="588"/>
      <c r="N397" s="588"/>
      <c r="O397" s="588"/>
      <c r="P397" s="588"/>
      <c r="Q397" s="588"/>
    </row>
    <row r="398" spans="3:17" x14ac:dyDescent="0.25">
      <c r="C398" s="588"/>
      <c r="D398" s="588"/>
      <c r="E398" s="588"/>
      <c r="F398" s="588"/>
      <c r="G398" s="588"/>
      <c r="H398" s="588"/>
      <c r="I398" s="588"/>
      <c r="J398" s="588"/>
      <c r="K398" s="588"/>
      <c r="L398" s="588"/>
      <c r="M398" s="588"/>
      <c r="N398" s="588"/>
      <c r="O398" s="588"/>
      <c r="P398" s="588"/>
      <c r="Q398" s="588"/>
    </row>
    <row r="399" spans="3:17" x14ac:dyDescent="0.25">
      <c r="C399" s="588"/>
      <c r="D399" s="588"/>
      <c r="E399" s="588"/>
      <c r="F399" s="588"/>
      <c r="G399" s="588"/>
      <c r="H399" s="588"/>
      <c r="I399" s="588"/>
      <c r="J399" s="588"/>
      <c r="K399" s="588"/>
      <c r="L399" s="588"/>
      <c r="M399" s="588"/>
      <c r="N399" s="588"/>
      <c r="O399" s="588"/>
      <c r="P399" s="588"/>
      <c r="Q399" s="588"/>
    </row>
    <row r="400" spans="3:17" x14ac:dyDescent="0.25">
      <c r="C400" s="588"/>
      <c r="D400" s="588"/>
      <c r="E400" s="588"/>
      <c r="F400" s="588"/>
      <c r="G400" s="588"/>
      <c r="H400" s="588"/>
      <c r="I400" s="588"/>
      <c r="J400" s="588"/>
      <c r="K400" s="588"/>
      <c r="L400" s="588"/>
      <c r="M400" s="588"/>
      <c r="N400" s="588"/>
      <c r="O400" s="588"/>
      <c r="P400" s="588"/>
      <c r="Q400" s="588"/>
    </row>
    <row r="401" spans="3:17" x14ac:dyDescent="0.25">
      <c r="C401" s="588"/>
      <c r="D401" s="588"/>
      <c r="E401" s="588"/>
      <c r="F401" s="588"/>
      <c r="G401" s="588"/>
      <c r="H401" s="588"/>
      <c r="I401" s="588"/>
      <c r="J401" s="588"/>
      <c r="K401" s="588"/>
      <c r="L401" s="588"/>
      <c r="M401" s="588"/>
      <c r="N401" s="588"/>
      <c r="O401" s="588"/>
      <c r="P401" s="588"/>
      <c r="Q401" s="588"/>
    </row>
    <row r="402" spans="3:17" x14ac:dyDescent="0.25">
      <c r="C402" s="588"/>
      <c r="D402" s="588"/>
      <c r="E402" s="588"/>
      <c r="F402" s="588"/>
      <c r="G402" s="588"/>
      <c r="H402" s="588"/>
      <c r="I402" s="588"/>
      <c r="J402" s="588"/>
      <c r="K402" s="588"/>
      <c r="L402" s="588"/>
      <c r="M402" s="588"/>
      <c r="N402" s="588"/>
      <c r="O402" s="588"/>
      <c r="P402" s="588"/>
      <c r="Q402" s="588"/>
    </row>
    <row r="403" spans="3:17" x14ac:dyDescent="0.25">
      <c r="C403" s="588"/>
      <c r="D403" s="588"/>
      <c r="E403" s="588"/>
      <c r="F403" s="588"/>
      <c r="G403" s="588"/>
      <c r="H403" s="588"/>
      <c r="I403" s="588"/>
      <c r="J403" s="588"/>
      <c r="K403" s="588"/>
      <c r="L403" s="588"/>
      <c r="M403" s="588"/>
      <c r="N403" s="588"/>
      <c r="O403" s="588"/>
      <c r="P403" s="588"/>
      <c r="Q403" s="588"/>
    </row>
    <row r="404" spans="3:17" x14ac:dyDescent="0.25">
      <c r="C404" s="588"/>
      <c r="D404" s="588"/>
      <c r="E404" s="588"/>
      <c r="F404" s="588"/>
      <c r="G404" s="588"/>
      <c r="H404" s="588"/>
      <c r="I404" s="588"/>
      <c r="J404" s="588"/>
      <c r="K404" s="588"/>
      <c r="L404" s="588"/>
      <c r="M404" s="588"/>
      <c r="N404" s="588"/>
      <c r="O404" s="588"/>
      <c r="P404" s="588"/>
      <c r="Q404" s="588"/>
    </row>
    <row r="405" spans="3:17" x14ac:dyDescent="0.25">
      <c r="C405" s="588"/>
      <c r="D405" s="588"/>
      <c r="E405" s="588"/>
      <c r="F405" s="588"/>
      <c r="G405" s="588"/>
      <c r="H405" s="588"/>
      <c r="I405" s="588"/>
      <c r="J405" s="588"/>
      <c r="K405" s="588"/>
      <c r="L405" s="588"/>
      <c r="M405" s="588"/>
      <c r="N405" s="588"/>
      <c r="O405" s="588"/>
      <c r="P405" s="588"/>
      <c r="Q405" s="588"/>
    </row>
    <row r="406" spans="3:17" x14ac:dyDescent="0.25">
      <c r="C406" s="588"/>
      <c r="D406" s="588"/>
      <c r="E406" s="588"/>
      <c r="F406" s="588"/>
      <c r="G406" s="588"/>
      <c r="H406" s="588"/>
      <c r="I406" s="588"/>
      <c r="J406" s="588"/>
      <c r="K406" s="588"/>
      <c r="L406" s="588"/>
      <c r="M406" s="588"/>
      <c r="N406" s="588"/>
      <c r="O406" s="588"/>
      <c r="P406" s="588"/>
      <c r="Q406" s="588"/>
    </row>
    <row r="407" spans="3:17" x14ac:dyDescent="0.25">
      <c r="C407" s="588"/>
      <c r="D407" s="588"/>
      <c r="E407" s="588"/>
      <c r="F407" s="588"/>
      <c r="G407" s="588"/>
      <c r="H407" s="588"/>
      <c r="I407" s="588"/>
      <c r="J407" s="588"/>
      <c r="K407" s="588"/>
      <c r="L407" s="588"/>
      <c r="M407" s="588"/>
      <c r="N407" s="588"/>
      <c r="O407" s="588"/>
      <c r="P407" s="588"/>
      <c r="Q407" s="588"/>
    </row>
    <row r="408" spans="3:17" x14ac:dyDescent="0.25">
      <c r="C408" s="588"/>
      <c r="D408" s="588"/>
      <c r="E408" s="588"/>
      <c r="F408" s="588"/>
      <c r="G408" s="588"/>
      <c r="H408" s="588"/>
      <c r="I408" s="588"/>
      <c r="J408" s="588"/>
      <c r="K408" s="588"/>
      <c r="L408" s="588"/>
      <c r="M408" s="588"/>
      <c r="N408" s="588"/>
      <c r="O408" s="588"/>
      <c r="P408" s="588"/>
      <c r="Q408" s="588"/>
    </row>
    <row r="409" spans="3:17" x14ac:dyDescent="0.25">
      <c r="C409" s="588"/>
      <c r="D409" s="588"/>
      <c r="E409" s="588"/>
      <c r="F409" s="588"/>
      <c r="G409" s="588"/>
      <c r="H409" s="588"/>
      <c r="I409" s="588"/>
      <c r="J409" s="588"/>
      <c r="K409" s="588"/>
      <c r="L409" s="588"/>
      <c r="M409" s="588"/>
      <c r="N409" s="588"/>
      <c r="O409" s="588"/>
      <c r="P409" s="588"/>
      <c r="Q409" s="588"/>
    </row>
    <row r="410" spans="3:17" x14ac:dyDescent="0.25">
      <c r="C410" s="588"/>
      <c r="D410" s="588"/>
      <c r="E410" s="588"/>
      <c r="F410" s="588"/>
      <c r="G410" s="588"/>
      <c r="H410" s="588"/>
      <c r="I410" s="588"/>
      <c r="J410" s="588"/>
      <c r="K410" s="588"/>
      <c r="L410" s="588"/>
      <c r="M410" s="588"/>
      <c r="N410" s="588"/>
      <c r="O410" s="588"/>
      <c r="P410" s="588"/>
      <c r="Q410" s="588"/>
    </row>
    <row r="411" spans="3:17" x14ac:dyDescent="0.25">
      <c r="C411" s="588"/>
      <c r="D411" s="588"/>
      <c r="E411" s="588"/>
      <c r="F411" s="588"/>
      <c r="G411" s="588"/>
      <c r="H411" s="588"/>
      <c r="I411" s="588"/>
      <c r="J411" s="588"/>
      <c r="K411" s="588"/>
      <c r="L411" s="588"/>
      <c r="M411" s="588"/>
      <c r="N411" s="588"/>
      <c r="O411" s="588"/>
      <c r="P411" s="588"/>
      <c r="Q411" s="588"/>
    </row>
    <row r="412" spans="3:17" x14ac:dyDescent="0.25">
      <c r="C412" s="588"/>
      <c r="D412" s="588"/>
      <c r="E412" s="588"/>
      <c r="F412" s="588"/>
      <c r="G412" s="588"/>
      <c r="H412" s="588"/>
      <c r="I412" s="588"/>
      <c r="J412" s="588"/>
      <c r="K412" s="588"/>
      <c r="L412" s="588"/>
      <c r="M412" s="588"/>
      <c r="N412" s="588"/>
      <c r="O412" s="588"/>
      <c r="P412" s="588"/>
      <c r="Q412" s="588"/>
    </row>
    <row r="413" spans="3:17" x14ac:dyDescent="0.25">
      <c r="C413" s="588"/>
      <c r="D413" s="588"/>
      <c r="E413" s="588"/>
      <c r="F413" s="588"/>
      <c r="G413" s="588"/>
      <c r="H413" s="588"/>
      <c r="I413" s="588"/>
      <c r="J413" s="588"/>
      <c r="K413" s="588"/>
      <c r="L413" s="588"/>
      <c r="M413" s="588"/>
      <c r="N413" s="588"/>
      <c r="O413" s="588"/>
      <c r="P413" s="588"/>
      <c r="Q413" s="588"/>
    </row>
    <row r="414" spans="3:17" x14ac:dyDescent="0.25">
      <c r="C414" s="588"/>
      <c r="D414" s="588"/>
      <c r="E414" s="588"/>
      <c r="F414" s="588"/>
      <c r="G414" s="588"/>
      <c r="H414" s="588"/>
      <c r="I414" s="588"/>
      <c r="J414" s="588"/>
      <c r="K414" s="588"/>
      <c r="L414" s="588"/>
      <c r="M414" s="588"/>
      <c r="N414" s="588"/>
      <c r="O414" s="588"/>
      <c r="P414" s="588"/>
      <c r="Q414" s="588"/>
    </row>
    <row r="415" spans="3:17" x14ac:dyDescent="0.25">
      <c r="C415" s="588"/>
      <c r="D415" s="588"/>
      <c r="E415" s="588"/>
      <c r="F415" s="588"/>
      <c r="G415" s="588"/>
      <c r="H415" s="588"/>
      <c r="I415" s="588"/>
      <c r="J415" s="588"/>
      <c r="K415" s="588"/>
      <c r="L415" s="588"/>
      <c r="M415" s="588"/>
      <c r="N415" s="588"/>
      <c r="O415" s="588"/>
      <c r="P415" s="588"/>
      <c r="Q415" s="588"/>
    </row>
    <row r="416" spans="3:17" x14ac:dyDescent="0.25">
      <c r="C416" s="588"/>
      <c r="D416" s="588"/>
      <c r="E416" s="588"/>
      <c r="F416" s="588"/>
      <c r="G416" s="588"/>
      <c r="H416" s="588"/>
      <c r="I416" s="588"/>
      <c r="J416" s="588"/>
      <c r="K416" s="588"/>
      <c r="L416" s="588"/>
      <c r="M416" s="588"/>
      <c r="N416" s="588"/>
      <c r="O416" s="588"/>
      <c r="P416" s="588"/>
      <c r="Q416" s="588"/>
    </row>
    <row r="417" spans="3:17" x14ac:dyDescent="0.25">
      <c r="C417" s="588"/>
      <c r="D417" s="588"/>
      <c r="E417" s="588"/>
      <c r="F417" s="588"/>
      <c r="G417" s="588"/>
      <c r="H417" s="588"/>
      <c r="I417" s="588"/>
      <c r="J417" s="588"/>
      <c r="K417" s="588"/>
      <c r="L417" s="588"/>
      <c r="M417" s="588"/>
      <c r="N417" s="588"/>
      <c r="O417" s="588"/>
      <c r="P417" s="588"/>
      <c r="Q417" s="588"/>
    </row>
    <row r="418" spans="3:17" x14ac:dyDescent="0.25">
      <c r="C418" s="588"/>
      <c r="D418" s="588"/>
      <c r="E418" s="588"/>
      <c r="F418" s="588"/>
      <c r="G418" s="588"/>
      <c r="H418" s="588"/>
      <c r="I418" s="588"/>
      <c r="J418" s="588"/>
      <c r="K418" s="588"/>
      <c r="L418" s="588"/>
      <c r="M418" s="588"/>
      <c r="N418" s="588"/>
      <c r="O418" s="588"/>
      <c r="P418" s="588"/>
      <c r="Q418" s="588"/>
    </row>
    <row r="419" spans="3:17" x14ac:dyDescent="0.25">
      <c r="C419" s="588"/>
      <c r="D419" s="588"/>
      <c r="E419" s="588"/>
      <c r="F419" s="588"/>
      <c r="G419" s="588"/>
      <c r="H419" s="588"/>
      <c r="I419" s="588"/>
      <c r="J419" s="588"/>
      <c r="K419" s="588"/>
      <c r="L419" s="588"/>
      <c r="M419" s="588"/>
      <c r="N419" s="588"/>
      <c r="O419" s="588"/>
      <c r="P419" s="588"/>
      <c r="Q419" s="588"/>
    </row>
    <row r="420" spans="3:17" x14ac:dyDescent="0.25">
      <c r="C420" s="588"/>
      <c r="D420" s="588"/>
      <c r="E420" s="588"/>
      <c r="F420" s="588"/>
      <c r="G420" s="588"/>
      <c r="H420" s="588"/>
      <c r="I420" s="588"/>
      <c r="J420" s="588"/>
      <c r="K420" s="588"/>
      <c r="L420" s="588"/>
      <c r="M420" s="588"/>
      <c r="N420" s="588"/>
      <c r="O420" s="588"/>
      <c r="P420" s="588"/>
      <c r="Q420" s="588"/>
    </row>
    <row r="421" spans="3:17" x14ac:dyDescent="0.25">
      <c r="C421" s="588"/>
      <c r="D421" s="588"/>
      <c r="E421" s="588"/>
      <c r="F421" s="588"/>
      <c r="G421" s="588"/>
      <c r="H421" s="588"/>
      <c r="I421" s="588"/>
      <c r="J421" s="588"/>
      <c r="K421" s="588"/>
      <c r="L421" s="588"/>
      <c r="M421" s="588"/>
      <c r="N421" s="588"/>
      <c r="O421" s="588"/>
      <c r="P421" s="588"/>
      <c r="Q421" s="588"/>
    </row>
    <row r="422" spans="3:17" x14ac:dyDescent="0.25">
      <c r="C422" s="588"/>
      <c r="D422" s="588"/>
      <c r="E422" s="588"/>
      <c r="F422" s="588"/>
      <c r="G422" s="588"/>
      <c r="H422" s="588"/>
      <c r="I422" s="588"/>
      <c r="J422" s="588"/>
      <c r="K422" s="588"/>
      <c r="L422" s="588"/>
      <c r="M422" s="588"/>
      <c r="N422" s="588"/>
      <c r="O422" s="588"/>
      <c r="P422" s="588"/>
      <c r="Q422" s="588"/>
    </row>
    <row r="423" spans="3:17" x14ac:dyDescent="0.25">
      <c r="C423" s="588"/>
      <c r="D423" s="588"/>
      <c r="E423" s="588"/>
      <c r="F423" s="588"/>
      <c r="G423" s="588"/>
      <c r="H423" s="588"/>
      <c r="I423" s="588"/>
      <c r="J423" s="588"/>
      <c r="K423" s="588"/>
      <c r="L423" s="588"/>
      <c r="M423" s="588"/>
      <c r="N423" s="588"/>
      <c r="O423" s="588"/>
      <c r="P423" s="588"/>
      <c r="Q423" s="588"/>
    </row>
    <row r="424" spans="3:17" x14ac:dyDescent="0.25">
      <c r="C424" s="588"/>
      <c r="D424" s="588"/>
      <c r="E424" s="588"/>
      <c r="F424" s="588"/>
      <c r="G424" s="588"/>
      <c r="H424" s="588"/>
      <c r="I424" s="588"/>
      <c r="J424" s="588"/>
      <c r="K424" s="588"/>
      <c r="L424" s="588"/>
      <c r="M424" s="588"/>
      <c r="N424" s="588"/>
      <c r="O424" s="588"/>
      <c r="P424" s="588"/>
      <c r="Q424" s="588"/>
    </row>
    <row r="425" spans="3:17" x14ac:dyDescent="0.25">
      <c r="C425" s="588"/>
      <c r="D425" s="588"/>
      <c r="E425" s="588"/>
      <c r="F425" s="588"/>
      <c r="G425" s="588"/>
      <c r="H425" s="588"/>
      <c r="I425" s="588"/>
      <c r="J425" s="588"/>
      <c r="K425" s="588"/>
      <c r="L425" s="588"/>
      <c r="M425" s="588"/>
      <c r="N425" s="588"/>
      <c r="O425" s="588"/>
      <c r="P425" s="588"/>
      <c r="Q425" s="588"/>
    </row>
    <row r="426" spans="3:17" x14ac:dyDescent="0.25">
      <c r="C426" s="588"/>
      <c r="D426" s="588"/>
      <c r="E426" s="588"/>
      <c r="F426" s="588"/>
      <c r="G426" s="588"/>
      <c r="H426" s="588"/>
      <c r="I426" s="588"/>
      <c r="J426" s="588"/>
      <c r="K426" s="588"/>
      <c r="L426" s="588"/>
      <c r="M426" s="588"/>
      <c r="N426" s="588"/>
      <c r="O426" s="588"/>
      <c r="P426" s="588"/>
      <c r="Q426" s="588"/>
    </row>
    <row r="427" spans="3:17" x14ac:dyDescent="0.25">
      <c r="C427" s="588"/>
      <c r="D427" s="588"/>
      <c r="E427" s="588"/>
      <c r="F427" s="588"/>
      <c r="G427" s="588"/>
      <c r="H427" s="588"/>
      <c r="I427" s="588"/>
      <c r="J427" s="588"/>
      <c r="K427" s="588"/>
      <c r="L427" s="588"/>
      <c r="M427" s="588"/>
      <c r="N427" s="588"/>
      <c r="O427" s="588"/>
      <c r="P427" s="588"/>
      <c r="Q427" s="588"/>
    </row>
    <row r="428" spans="3:17" x14ac:dyDescent="0.25">
      <c r="C428" s="588"/>
      <c r="D428" s="588"/>
      <c r="E428" s="588"/>
      <c r="F428" s="588"/>
      <c r="G428" s="588"/>
      <c r="H428" s="588"/>
      <c r="I428" s="588"/>
      <c r="J428" s="588"/>
      <c r="K428" s="588"/>
      <c r="L428" s="588"/>
      <c r="M428" s="588"/>
      <c r="N428" s="588"/>
      <c r="O428" s="588"/>
      <c r="P428" s="588"/>
      <c r="Q428" s="588"/>
    </row>
    <row r="429" spans="3:17" x14ac:dyDescent="0.25">
      <c r="C429" s="588"/>
      <c r="D429" s="588"/>
      <c r="E429" s="588"/>
      <c r="F429" s="588"/>
      <c r="G429" s="588"/>
      <c r="H429" s="588"/>
      <c r="I429" s="588"/>
      <c r="J429" s="588"/>
      <c r="K429" s="588"/>
      <c r="L429" s="588"/>
      <c r="M429" s="588"/>
      <c r="N429" s="588"/>
      <c r="O429" s="588"/>
      <c r="P429" s="588"/>
      <c r="Q429" s="588"/>
    </row>
    <row r="430" spans="3:17" x14ac:dyDescent="0.25">
      <c r="C430" s="588"/>
      <c r="D430" s="588"/>
      <c r="E430" s="588"/>
      <c r="F430" s="588"/>
      <c r="G430" s="588"/>
      <c r="H430" s="588"/>
      <c r="I430" s="588"/>
      <c r="J430" s="588"/>
      <c r="K430" s="588"/>
      <c r="L430" s="588"/>
      <c r="M430" s="588"/>
      <c r="N430" s="588"/>
      <c r="O430" s="588"/>
      <c r="P430" s="588"/>
      <c r="Q430" s="588"/>
    </row>
    <row r="431" spans="3:17" x14ac:dyDescent="0.25">
      <c r="C431" s="588"/>
      <c r="D431" s="588"/>
      <c r="E431" s="588"/>
      <c r="F431" s="588"/>
      <c r="G431" s="588"/>
      <c r="H431" s="588"/>
      <c r="I431" s="588"/>
      <c r="J431" s="588"/>
      <c r="K431" s="588"/>
      <c r="L431" s="588"/>
      <c r="M431" s="588"/>
      <c r="N431" s="588"/>
      <c r="O431" s="588"/>
      <c r="P431" s="588"/>
      <c r="Q431" s="588"/>
    </row>
    <row r="432" spans="3:17" x14ac:dyDescent="0.25">
      <c r="C432" s="588"/>
      <c r="D432" s="588"/>
      <c r="E432" s="588"/>
      <c r="F432" s="588"/>
      <c r="G432" s="588"/>
      <c r="H432" s="588"/>
      <c r="I432" s="588"/>
      <c r="J432" s="588"/>
      <c r="K432" s="588"/>
      <c r="L432" s="588"/>
      <c r="M432" s="588"/>
      <c r="N432" s="588"/>
      <c r="O432" s="588"/>
      <c r="P432" s="588"/>
      <c r="Q432" s="588"/>
    </row>
    <row r="433" spans="3:17" x14ac:dyDescent="0.25">
      <c r="C433" s="588"/>
      <c r="D433" s="588"/>
      <c r="E433" s="588"/>
      <c r="F433" s="588"/>
      <c r="G433" s="588"/>
      <c r="H433" s="588"/>
      <c r="I433" s="588"/>
      <c r="J433" s="588"/>
      <c r="K433" s="588"/>
      <c r="L433" s="588"/>
      <c r="M433" s="588"/>
      <c r="N433" s="588"/>
      <c r="O433" s="588"/>
      <c r="P433" s="588"/>
      <c r="Q433" s="588"/>
    </row>
    <row r="434" spans="3:17" x14ac:dyDescent="0.25">
      <c r="C434" s="588"/>
      <c r="D434" s="588"/>
      <c r="E434" s="588"/>
      <c r="F434" s="588"/>
      <c r="G434" s="588"/>
      <c r="H434" s="588"/>
      <c r="I434" s="588"/>
      <c r="J434" s="588"/>
      <c r="K434" s="588"/>
      <c r="L434" s="588"/>
      <c r="M434" s="588"/>
      <c r="N434" s="588"/>
      <c r="O434" s="588"/>
      <c r="P434" s="588"/>
      <c r="Q434" s="588"/>
    </row>
    <row r="435" spans="3:17" x14ac:dyDescent="0.25">
      <c r="C435" s="588"/>
      <c r="D435" s="588"/>
      <c r="E435" s="588"/>
      <c r="F435" s="588"/>
      <c r="G435" s="588"/>
      <c r="H435" s="588"/>
      <c r="I435" s="588"/>
      <c r="J435" s="588"/>
      <c r="K435" s="588"/>
      <c r="L435" s="588"/>
      <c r="M435" s="588"/>
      <c r="N435" s="588"/>
      <c r="O435" s="588"/>
      <c r="P435" s="588"/>
      <c r="Q435" s="588"/>
    </row>
    <row r="436" spans="3:17" x14ac:dyDescent="0.25">
      <c r="C436" s="588"/>
      <c r="D436" s="588"/>
      <c r="E436" s="588"/>
      <c r="F436" s="588"/>
      <c r="G436" s="588"/>
      <c r="H436" s="588"/>
      <c r="I436" s="588"/>
      <c r="J436" s="588"/>
      <c r="K436" s="588"/>
      <c r="L436" s="588"/>
      <c r="M436" s="588"/>
      <c r="N436" s="588"/>
      <c r="O436" s="588"/>
      <c r="P436" s="588"/>
      <c r="Q436" s="588"/>
    </row>
    <row r="437" spans="3:17" x14ac:dyDescent="0.25">
      <c r="C437" s="588"/>
      <c r="D437" s="588"/>
      <c r="E437" s="588"/>
      <c r="F437" s="588"/>
      <c r="G437" s="588"/>
      <c r="H437" s="588"/>
      <c r="I437" s="588"/>
      <c r="J437" s="588"/>
      <c r="K437" s="588"/>
      <c r="L437" s="588"/>
      <c r="M437" s="588"/>
      <c r="N437" s="588"/>
      <c r="O437" s="588"/>
      <c r="P437" s="588"/>
      <c r="Q437" s="588"/>
    </row>
    <row r="438" spans="3:17" x14ac:dyDescent="0.25">
      <c r="C438" s="588"/>
      <c r="D438" s="588"/>
      <c r="E438" s="588"/>
      <c r="F438" s="588"/>
      <c r="G438" s="588"/>
      <c r="H438" s="588"/>
      <c r="I438" s="588"/>
      <c r="J438" s="588"/>
      <c r="K438" s="588"/>
      <c r="L438" s="588"/>
      <c r="M438" s="588"/>
      <c r="N438" s="588"/>
      <c r="O438" s="588"/>
      <c r="P438" s="588"/>
      <c r="Q438" s="588"/>
    </row>
    <row r="439" spans="3:17" x14ac:dyDescent="0.25">
      <c r="C439" s="588"/>
      <c r="D439" s="588"/>
      <c r="E439" s="588"/>
      <c r="F439" s="588"/>
      <c r="G439" s="588"/>
      <c r="H439" s="588"/>
      <c r="I439" s="588"/>
      <c r="J439" s="588"/>
      <c r="K439" s="588"/>
      <c r="L439" s="588"/>
      <c r="M439" s="588"/>
      <c r="N439" s="588"/>
      <c r="O439" s="588"/>
      <c r="P439" s="588"/>
      <c r="Q439" s="588"/>
    </row>
    <row r="440" spans="3:17" x14ac:dyDescent="0.25">
      <c r="C440" s="588"/>
      <c r="D440" s="588"/>
      <c r="E440" s="588"/>
      <c r="F440" s="588"/>
      <c r="G440" s="588"/>
      <c r="H440" s="588"/>
      <c r="I440" s="588"/>
      <c r="J440" s="588"/>
      <c r="K440" s="588"/>
      <c r="L440" s="588"/>
      <c r="M440" s="588"/>
      <c r="N440" s="588"/>
      <c r="O440" s="588"/>
      <c r="P440" s="588"/>
      <c r="Q440" s="588"/>
    </row>
    <row r="441" spans="3:17" x14ac:dyDescent="0.25">
      <c r="C441" s="588"/>
      <c r="D441" s="588"/>
      <c r="E441" s="588"/>
      <c r="F441" s="588"/>
      <c r="G441" s="588"/>
      <c r="H441" s="588"/>
      <c r="I441" s="588"/>
      <c r="J441" s="588"/>
      <c r="K441" s="588"/>
      <c r="L441" s="588"/>
      <c r="M441" s="588"/>
      <c r="N441" s="588"/>
      <c r="O441" s="588"/>
      <c r="P441" s="588"/>
      <c r="Q441" s="588"/>
    </row>
    <row r="442" spans="3:17" x14ac:dyDescent="0.25">
      <c r="C442" s="588"/>
      <c r="D442" s="588"/>
      <c r="E442" s="588"/>
      <c r="F442" s="588"/>
      <c r="G442" s="588"/>
      <c r="H442" s="588"/>
      <c r="I442" s="588"/>
      <c r="J442" s="588"/>
      <c r="K442" s="588"/>
      <c r="L442" s="588"/>
      <c r="M442" s="588"/>
      <c r="N442" s="588"/>
      <c r="O442" s="588"/>
      <c r="P442" s="588"/>
      <c r="Q442" s="588"/>
    </row>
    <row r="443" spans="3:17" x14ac:dyDescent="0.25">
      <c r="C443" s="588"/>
      <c r="D443" s="588"/>
      <c r="E443" s="588"/>
      <c r="F443" s="588"/>
      <c r="G443" s="588"/>
      <c r="H443" s="588"/>
      <c r="I443" s="588"/>
      <c r="J443" s="588"/>
      <c r="K443" s="588"/>
      <c r="L443" s="588"/>
      <c r="M443" s="588"/>
      <c r="N443" s="588"/>
      <c r="O443" s="588"/>
      <c r="P443" s="588"/>
      <c r="Q443" s="588"/>
    </row>
    <row r="444" spans="3:17" x14ac:dyDescent="0.25">
      <c r="C444" s="588"/>
      <c r="D444" s="588"/>
      <c r="E444" s="588"/>
      <c r="F444" s="588"/>
      <c r="G444" s="588"/>
      <c r="H444" s="588"/>
      <c r="I444" s="588"/>
      <c r="J444" s="588"/>
      <c r="K444" s="588"/>
      <c r="L444" s="588"/>
      <c r="M444" s="588"/>
      <c r="N444" s="588"/>
      <c r="O444" s="588"/>
      <c r="P444" s="588"/>
      <c r="Q444" s="588"/>
    </row>
    <row r="445" spans="3:17" x14ac:dyDescent="0.25">
      <c r="C445" s="588"/>
      <c r="D445" s="588"/>
      <c r="E445" s="588"/>
      <c r="F445" s="588"/>
      <c r="G445" s="588"/>
      <c r="H445" s="588"/>
      <c r="I445" s="588"/>
      <c r="J445" s="588"/>
      <c r="K445" s="588"/>
      <c r="L445" s="588"/>
      <c r="M445" s="588"/>
      <c r="N445" s="588"/>
      <c r="O445" s="588"/>
      <c r="P445" s="588"/>
      <c r="Q445" s="588"/>
    </row>
    <row r="446" spans="3:17" x14ac:dyDescent="0.25">
      <c r="C446" s="588"/>
      <c r="D446" s="588"/>
      <c r="E446" s="588"/>
      <c r="F446" s="588"/>
      <c r="G446" s="588"/>
      <c r="H446" s="588"/>
      <c r="I446" s="588"/>
      <c r="J446" s="588"/>
      <c r="K446" s="588"/>
      <c r="L446" s="588"/>
      <c r="M446" s="588"/>
      <c r="N446" s="588"/>
      <c r="O446" s="588"/>
      <c r="P446" s="588"/>
      <c r="Q446" s="588"/>
    </row>
    <row r="447" spans="3:17" x14ac:dyDescent="0.25">
      <c r="C447" s="588"/>
      <c r="D447" s="588"/>
      <c r="E447" s="588"/>
      <c r="F447" s="588"/>
      <c r="G447" s="588"/>
      <c r="H447" s="588"/>
      <c r="I447" s="588"/>
      <c r="J447" s="588"/>
      <c r="K447" s="588"/>
      <c r="L447" s="588"/>
      <c r="M447" s="588"/>
      <c r="N447" s="588"/>
      <c r="O447" s="588"/>
      <c r="P447" s="588"/>
      <c r="Q447" s="588"/>
    </row>
    <row r="448" spans="3:17" x14ac:dyDescent="0.25">
      <c r="C448" s="588"/>
      <c r="D448" s="588"/>
      <c r="E448" s="588"/>
      <c r="F448" s="588"/>
      <c r="G448" s="588"/>
      <c r="H448" s="588"/>
      <c r="I448" s="588"/>
      <c r="J448" s="588"/>
      <c r="K448" s="588"/>
      <c r="L448" s="588"/>
      <c r="M448" s="588"/>
      <c r="N448" s="588"/>
      <c r="O448" s="588"/>
      <c r="P448" s="588"/>
      <c r="Q448" s="588"/>
    </row>
    <row r="449" spans="3:17" x14ac:dyDescent="0.25">
      <c r="C449" s="588"/>
      <c r="D449" s="588"/>
      <c r="E449" s="588"/>
      <c r="F449" s="588"/>
      <c r="G449" s="588"/>
      <c r="H449" s="588"/>
      <c r="I449" s="588"/>
      <c r="J449" s="588"/>
      <c r="K449" s="588"/>
      <c r="L449" s="588"/>
      <c r="M449" s="588"/>
      <c r="N449" s="588"/>
      <c r="O449" s="588"/>
      <c r="P449" s="588"/>
      <c r="Q449" s="588"/>
    </row>
    <row r="450" spans="3:17" x14ac:dyDescent="0.25">
      <c r="C450" s="588"/>
      <c r="D450" s="588"/>
      <c r="E450" s="588"/>
      <c r="F450" s="588"/>
      <c r="G450" s="588"/>
      <c r="H450" s="588"/>
      <c r="I450" s="588"/>
      <c r="J450" s="588"/>
      <c r="K450" s="588"/>
      <c r="L450" s="588"/>
      <c r="M450" s="588"/>
      <c r="N450" s="588"/>
      <c r="O450" s="588"/>
      <c r="P450" s="588"/>
      <c r="Q450" s="588"/>
    </row>
    <row r="451" spans="3:17" x14ac:dyDescent="0.25">
      <c r="C451" s="588"/>
      <c r="D451" s="588"/>
      <c r="E451" s="588"/>
      <c r="F451" s="588"/>
      <c r="G451" s="588"/>
      <c r="H451" s="588"/>
      <c r="I451" s="588"/>
      <c r="J451" s="588"/>
      <c r="K451" s="588"/>
      <c r="L451" s="588"/>
      <c r="M451" s="588"/>
      <c r="N451" s="588"/>
      <c r="O451" s="588"/>
      <c r="P451" s="588"/>
      <c r="Q451" s="588"/>
    </row>
    <row r="452" spans="3:17" x14ac:dyDescent="0.25">
      <c r="C452" s="588"/>
      <c r="D452" s="588"/>
      <c r="E452" s="588"/>
      <c r="F452" s="588"/>
      <c r="G452" s="588"/>
      <c r="H452" s="588"/>
      <c r="I452" s="588"/>
      <c r="J452" s="588"/>
      <c r="K452" s="588"/>
      <c r="L452" s="588"/>
      <c r="M452" s="588"/>
      <c r="N452" s="588"/>
      <c r="O452" s="588"/>
      <c r="P452" s="588"/>
      <c r="Q452" s="588"/>
    </row>
    <row r="453" spans="3:17" x14ac:dyDescent="0.25">
      <c r="C453" s="588"/>
      <c r="D453" s="588"/>
      <c r="E453" s="588"/>
      <c r="F453" s="588"/>
      <c r="G453" s="588"/>
      <c r="H453" s="588"/>
      <c r="I453" s="588"/>
      <c r="J453" s="588"/>
      <c r="K453" s="588"/>
      <c r="L453" s="588"/>
      <c r="M453" s="588"/>
      <c r="N453" s="588"/>
      <c r="O453" s="588"/>
      <c r="P453" s="588"/>
      <c r="Q453" s="588"/>
    </row>
    <row r="454" spans="3:17" x14ac:dyDescent="0.25">
      <c r="C454" s="588"/>
      <c r="D454" s="588"/>
      <c r="E454" s="588"/>
      <c r="F454" s="588"/>
      <c r="G454" s="588"/>
      <c r="H454" s="588"/>
      <c r="I454" s="588"/>
      <c r="J454" s="588"/>
      <c r="K454" s="588"/>
      <c r="L454" s="588"/>
      <c r="M454" s="588"/>
      <c r="N454" s="588"/>
      <c r="O454" s="588"/>
      <c r="P454" s="588"/>
      <c r="Q454" s="588"/>
    </row>
    <row r="455" spans="3:17" x14ac:dyDescent="0.25">
      <c r="C455" s="588"/>
      <c r="D455" s="588"/>
      <c r="E455" s="588"/>
      <c r="F455" s="588"/>
      <c r="G455" s="588"/>
      <c r="H455" s="588"/>
      <c r="I455" s="588"/>
      <c r="J455" s="588"/>
      <c r="K455" s="588"/>
      <c r="L455" s="588"/>
      <c r="M455" s="588"/>
      <c r="N455" s="588"/>
      <c r="O455" s="588"/>
      <c r="P455" s="588"/>
      <c r="Q455" s="588"/>
    </row>
    <row r="456" spans="3:17" x14ac:dyDescent="0.25">
      <c r="C456" s="588"/>
      <c r="D456" s="588"/>
      <c r="E456" s="588"/>
      <c r="F456" s="588"/>
      <c r="G456" s="588"/>
      <c r="H456" s="588"/>
      <c r="I456" s="588"/>
      <c r="J456" s="588"/>
      <c r="K456" s="588"/>
      <c r="L456" s="588"/>
      <c r="M456" s="588"/>
      <c r="N456" s="588"/>
      <c r="O456" s="588"/>
      <c r="P456" s="588"/>
      <c r="Q456" s="588"/>
    </row>
    <row r="457" spans="3:17" x14ac:dyDescent="0.25">
      <c r="C457" s="588"/>
      <c r="D457" s="588"/>
      <c r="E457" s="588"/>
      <c r="F457" s="588"/>
      <c r="G457" s="588"/>
      <c r="H457" s="588"/>
      <c r="I457" s="588"/>
      <c r="J457" s="588"/>
      <c r="K457" s="588"/>
      <c r="L457" s="588"/>
      <c r="M457" s="588"/>
      <c r="N457" s="588"/>
      <c r="O457" s="588"/>
      <c r="P457" s="588"/>
      <c r="Q457" s="588"/>
    </row>
    <row r="458" spans="3:17" x14ac:dyDescent="0.25">
      <c r="C458" s="588"/>
      <c r="D458" s="588"/>
      <c r="E458" s="588"/>
      <c r="F458" s="588"/>
      <c r="G458" s="588"/>
      <c r="H458" s="588"/>
      <c r="I458" s="588"/>
      <c r="J458" s="588"/>
      <c r="K458" s="588"/>
      <c r="L458" s="588"/>
      <c r="M458" s="588"/>
      <c r="N458" s="588"/>
      <c r="O458" s="588"/>
      <c r="P458" s="588"/>
      <c r="Q458" s="588"/>
    </row>
    <row r="459" spans="3:17" x14ac:dyDescent="0.25">
      <c r="C459" s="588"/>
      <c r="D459" s="588"/>
      <c r="E459" s="588"/>
      <c r="F459" s="588"/>
      <c r="G459" s="588"/>
      <c r="H459" s="588"/>
      <c r="I459" s="588"/>
      <c r="J459" s="588"/>
      <c r="K459" s="588"/>
      <c r="L459" s="588"/>
      <c r="M459" s="588"/>
      <c r="N459" s="588"/>
      <c r="O459" s="588"/>
      <c r="P459" s="588"/>
      <c r="Q459" s="588"/>
    </row>
    <row r="460" spans="3:17" x14ac:dyDescent="0.25">
      <c r="C460" s="588"/>
      <c r="D460" s="588"/>
      <c r="E460" s="588"/>
      <c r="F460" s="588"/>
      <c r="G460" s="588"/>
      <c r="H460" s="588"/>
      <c r="I460" s="588"/>
      <c r="J460" s="588"/>
      <c r="K460" s="588"/>
      <c r="L460" s="588"/>
      <c r="M460" s="588"/>
      <c r="N460" s="588"/>
      <c r="O460" s="588"/>
      <c r="P460" s="588"/>
      <c r="Q460" s="588"/>
    </row>
    <row r="461" spans="3:17" x14ac:dyDescent="0.25">
      <c r="C461" s="588"/>
      <c r="D461" s="588"/>
      <c r="E461" s="588"/>
      <c r="F461" s="588"/>
      <c r="G461" s="588"/>
      <c r="H461" s="588"/>
      <c r="I461" s="588"/>
      <c r="J461" s="588"/>
      <c r="K461" s="588"/>
      <c r="L461" s="588"/>
      <c r="M461" s="588"/>
      <c r="N461" s="588"/>
      <c r="O461" s="588"/>
      <c r="P461" s="588"/>
      <c r="Q461" s="588"/>
    </row>
    <row r="462" spans="3:17" x14ac:dyDescent="0.25">
      <c r="C462" s="588"/>
      <c r="D462" s="588"/>
      <c r="E462" s="588"/>
      <c r="F462" s="588"/>
      <c r="G462" s="588"/>
      <c r="H462" s="588"/>
      <c r="I462" s="588"/>
      <c r="J462" s="588"/>
      <c r="K462" s="588"/>
      <c r="L462" s="588"/>
      <c r="M462" s="588"/>
      <c r="N462" s="588"/>
      <c r="O462" s="588"/>
      <c r="P462" s="588"/>
      <c r="Q462" s="588"/>
    </row>
    <row r="463" spans="3:17" x14ac:dyDescent="0.25">
      <c r="C463" s="588"/>
      <c r="D463" s="588"/>
      <c r="E463" s="588"/>
      <c r="F463" s="588"/>
      <c r="G463" s="588"/>
      <c r="H463" s="588"/>
      <c r="I463" s="588"/>
      <c r="J463" s="588"/>
      <c r="K463" s="588"/>
      <c r="L463" s="588"/>
      <c r="M463" s="588"/>
      <c r="N463" s="588"/>
      <c r="O463" s="588"/>
      <c r="P463" s="588"/>
      <c r="Q463" s="588"/>
    </row>
    <row r="464" spans="3:17" x14ac:dyDescent="0.25">
      <c r="C464" s="588"/>
      <c r="D464" s="588"/>
      <c r="E464" s="588"/>
      <c r="F464" s="588"/>
      <c r="G464" s="588"/>
      <c r="H464" s="588"/>
      <c r="I464" s="588"/>
      <c r="J464" s="588"/>
      <c r="K464" s="588"/>
      <c r="L464" s="588"/>
      <c r="M464" s="588"/>
      <c r="N464" s="588"/>
      <c r="O464" s="588"/>
      <c r="P464" s="588"/>
      <c r="Q464" s="588"/>
    </row>
    <row r="465" spans="3:17" x14ac:dyDescent="0.25">
      <c r="C465" s="588"/>
      <c r="D465" s="588"/>
      <c r="E465" s="588"/>
      <c r="F465" s="588"/>
      <c r="G465" s="588"/>
      <c r="H465" s="588"/>
      <c r="I465" s="588"/>
      <c r="J465" s="588"/>
      <c r="K465" s="588"/>
      <c r="L465" s="588"/>
      <c r="M465" s="588"/>
      <c r="N465" s="588"/>
      <c r="O465" s="588"/>
      <c r="P465" s="588"/>
      <c r="Q465" s="588"/>
    </row>
    <row r="466" spans="3:17" x14ac:dyDescent="0.25">
      <c r="C466" s="588"/>
      <c r="D466" s="588"/>
      <c r="E466" s="588"/>
      <c r="F466" s="588"/>
      <c r="G466" s="588"/>
      <c r="H466" s="588"/>
      <c r="I466" s="588"/>
      <c r="J466" s="588"/>
      <c r="K466" s="588"/>
      <c r="L466" s="588"/>
      <c r="M466" s="588"/>
      <c r="N466" s="588"/>
      <c r="O466" s="588"/>
      <c r="P466" s="588"/>
      <c r="Q466" s="588"/>
    </row>
    <row r="467" spans="3:17" x14ac:dyDescent="0.25">
      <c r="C467" s="588"/>
      <c r="D467" s="588"/>
      <c r="E467" s="588"/>
      <c r="F467" s="588"/>
      <c r="G467" s="588"/>
      <c r="H467" s="588"/>
      <c r="I467" s="588"/>
      <c r="J467" s="588"/>
      <c r="K467" s="588"/>
      <c r="L467" s="588"/>
      <c r="M467" s="588"/>
      <c r="N467" s="588"/>
      <c r="O467" s="588"/>
      <c r="P467" s="588"/>
      <c r="Q467" s="588"/>
    </row>
    <row r="468" spans="3:17" x14ac:dyDescent="0.25">
      <c r="C468" s="588"/>
      <c r="D468" s="588"/>
      <c r="E468" s="588"/>
      <c r="F468" s="588"/>
      <c r="G468" s="588"/>
      <c r="H468" s="588"/>
      <c r="I468" s="588"/>
      <c r="J468" s="588"/>
      <c r="K468" s="588"/>
      <c r="L468" s="588"/>
      <c r="M468" s="588"/>
      <c r="N468" s="588"/>
      <c r="O468" s="588"/>
      <c r="P468" s="588"/>
      <c r="Q468" s="588"/>
    </row>
    <row r="469" spans="3:17" x14ac:dyDescent="0.25">
      <c r="C469" s="588"/>
      <c r="D469" s="588"/>
      <c r="E469" s="588"/>
      <c r="F469" s="588"/>
      <c r="G469" s="588"/>
      <c r="H469" s="588"/>
      <c r="I469" s="588"/>
      <c r="J469" s="588"/>
      <c r="K469" s="588"/>
      <c r="L469" s="588"/>
      <c r="M469" s="588"/>
      <c r="N469" s="588"/>
      <c r="O469" s="588"/>
      <c r="P469" s="588"/>
      <c r="Q469" s="588"/>
    </row>
    <row r="470" spans="3:17" x14ac:dyDescent="0.25">
      <c r="C470" s="588"/>
      <c r="D470" s="588"/>
      <c r="E470" s="588"/>
      <c r="F470" s="588"/>
      <c r="G470" s="588"/>
      <c r="H470" s="588"/>
      <c r="I470" s="588"/>
      <c r="J470" s="588"/>
      <c r="K470" s="588"/>
      <c r="L470" s="588"/>
      <c r="M470" s="588"/>
      <c r="N470" s="588"/>
      <c r="O470" s="588"/>
      <c r="P470" s="588"/>
      <c r="Q470" s="588"/>
    </row>
    <row r="471" spans="3:17" x14ac:dyDescent="0.25">
      <c r="C471" s="588"/>
      <c r="D471" s="588"/>
      <c r="E471" s="588"/>
      <c r="F471" s="588"/>
      <c r="G471" s="588"/>
      <c r="H471" s="588"/>
      <c r="I471" s="588"/>
      <c r="J471" s="588"/>
      <c r="K471" s="588"/>
      <c r="L471" s="588"/>
      <c r="M471" s="588"/>
      <c r="N471" s="588"/>
      <c r="O471" s="588"/>
      <c r="P471" s="588"/>
      <c r="Q471" s="588"/>
    </row>
    <row r="472" spans="3:17" x14ac:dyDescent="0.25">
      <c r="C472" s="588"/>
      <c r="D472" s="588"/>
      <c r="E472" s="588"/>
      <c r="F472" s="588"/>
      <c r="G472" s="588"/>
      <c r="H472" s="588"/>
      <c r="I472" s="588"/>
      <c r="J472" s="588"/>
      <c r="K472" s="588"/>
      <c r="L472" s="588"/>
      <c r="M472" s="588"/>
      <c r="N472" s="588"/>
      <c r="O472" s="588"/>
      <c r="P472" s="588"/>
      <c r="Q472" s="588"/>
    </row>
    <row r="473" spans="3:17" x14ac:dyDescent="0.25">
      <c r="C473" s="588"/>
      <c r="D473" s="588"/>
      <c r="E473" s="588"/>
      <c r="F473" s="588"/>
      <c r="G473" s="588"/>
      <c r="H473" s="588"/>
      <c r="I473" s="588"/>
      <c r="J473" s="588"/>
      <c r="K473" s="588"/>
      <c r="L473" s="588"/>
      <c r="M473" s="588"/>
      <c r="N473" s="588"/>
      <c r="O473" s="588"/>
      <c r="P473" s="588"/>
      <c r="Q473" s="588"/>
    </row>
    <row r="474" spans="3:17" x14ac:dyDescent="0.25">
      <c r="C474" s="588"/>
      <c r="D474" s="588"/>
      <c r="E474" s="588"/>
      <c r="F474" s="588"/>
      <c r="G474" s="588"/>
      <c r="H474" s="588"/>
      <c r="I474" s="588"/>
      <c r="J474" s="588"/>
      <c r="K474" s="588"/>
      <c r="L474" s="588"/>
      <c r="M474" s="588"/>
      <c r="N474" s="588"/>
      <c r="O474" s="588"/>
      <c r="P474" s="588"/>
      <c r="Q474" s="588"/>
    </row>
    <row r="475" spans="3:17" x14ac:dyDescent="0.25">
      <c r="C475" s="588"/>
      <c r="D475" s="588"/>
      <c r="E475" s="588"/>
      <c r="F475" s="588"/>
      <c r="G475" s="588"/>
      <c r="H475" s="588"/>
      <c r="I475" s="588"/>
      <c r="J475" s="588"/>
      <c r="K475" s="588"/>
      <c r="L475" s="588"/>
      <c r="M475" s="588"/>
      <c r="N475" s="588"/>
      <c r="O475" s="588"/>
      <c r="P475" s="588"/>
      <c r="Q475" s="588"/>
    </row>
    <row r="476" spans="3:17" x14ac:dyDescent="0.25">
      <c r="C476" s="588"/>
      <c r="D476" s="588"/>
      <c r="E476" s="588"/>
      <c r="F476" s="588"/>
      <c r="G476" s="588"/>
      <c r="H476" s="588"/>
      <c r="I476" s="588"/>
      <c r="J476" s="588"/>
      <c r="K476" s="588"/>
      <c r="L476" s="588"/>
      <c r="M476" s="588"/>
      <c r="N476" s="588"/>
      <c r="O476" s="588"/>
      <c r="P476" s="588"/>
      <c r="Q476" s="588"/>
    </row>
    <row r="477" spans="3:17" x14ac:dyDescent="0.25">
      <c r="C477" s="588"/>
      <c r="D477" s="588"/>
      <c r="E477" s="588"/>
      <c r="F477" s="588"/>
      <c r="G477" s="588"/>
      <c r="H477" s="588"/>
      <c r="I477" s="588"/>
      <c r="J477" s="588"/>
      <c r="K477" s="588"/>
      <c r="L477" s="588"/>
      <c r="M477" s="588"/>
      <c r="N477" s="588"/>
      <c r="O477" s="588"/>
      <c r="P477" s="588"/>
      <c r="Q477" s="588"/>
    </row>
    <row r="478" spans="3:17" x14ac:dyDescent="0.25">
      <c r="C478" s="588"/>
      <c r="D478" s="588"/>
      <c r="E478" s="588"/>
      <c r="F478" s="588"/>
      <c r="G478" s="588"/>
      <c r="H478" s="588"/>
      <c r="I478" s="588"/>
      <c r="J478" s="588"/>
      <c r="K478" s="588"/>
      <c r="L478" s="588"/>
      <c r="M478" s="588"/>
      <c r="N478" s="588"/>
      <c r="O478" s="588"/>
      <c r="P478" s="588"/>
      <c r="Q478" s="588"/>
    </row>
    <row r="479" spans="3:17" x14ac:dyDescent="0.25">
      <c r="C479" s="588"/>
      <c r="D479" s="588"/>
      <c r="E479" s="588"/>
      <c r="F479" s="588"/>
      <c r="G479" s="588"/>
      <c r="H479" s="588"/>
      <c r="I479" s="588"/>
      <c r="J479" s="588"/>
      <c r="K479" s="588"/>
      <c r="L479" s="588"/>
      <c r="M479" s="588"/>
      <c r="N479" s="588"/>
      <c r="O479" s="588"/>
      <c r="P479" s="588"/>
      <c r="Q479" s="588"/>
    </row>
    <row r="480" spans="3:17" x14ac:dyDescent="0.25">
      <c r="C480" s="588"/>
      <c r="D480" s="588"/>
      <c r="E480" s="588"/>
      <c r="F480" s="588"/>
      <c r="G480" s="588"/>
      <c r="H480" s="588"/>
      <c r="I480" s="588"/>
      <c r="J480" s="588"/>
      <c r="K480" s="588"/>
      <c r="L480" s="588"/>
      <c r="M480" s="588"/>
      <c r="N480" s="588"/>
      <c r="O480" s="588"/>
      <c r="P480" s="588"/>
      <c r="Q480" s="588"/>
    </row>
    <row r="481" spans="3:17" x14ac:dyDescent="0.25">
      <c r="C481" s="588"/>
      <c r="D481" s="588"/>
      <c r="E481" s="588"/>
      <c r="F481" s="588"/>
      <c r="G481" s="588"/>
      <c r="H481" s="588"/>
      <c r="I481" s="588"/>
      <c r="J481" s="588"/>
      <c r="K481" s="588"/>
      <c r="L481" s="588"/>
      <c r="M481" s="588"/>
      <c r="N481" s="588"/>
      <c r="O481" s="588"/>
      <c r="P481" s="588"/>
      <c r="Q481" s="588"/>
    </row>
    <row r="482" spans="3:17" x14ac:dyDescent="0.25">
      <c r="C482" s="588"/>
      <c r="D482" s="588"/>
      <c r="E482" s="588"/>
      <c r="F482" s="588"/>
      <c r="G482" s="588"/>
      <c r="H482" s="588"/>
      <c r="I482" s="588"/>
      <c r="J482" s="588"/>
      <c r="K482" s="588"/>
      <c r="L482" s="588"/>
      <c r="M482" s="588"/>
      <c r="N482" s="588"/>
      <c r="O482" s="588"/>
      <c r="P482" s="588"/>
      <c r="Q482" s="588"/>
    </row>
    <row r="483" spans="3:17" x14ac:dyDescent="0.25">
      <c r="C483" s="588"/>
      <c r="D483" s="588"/>
      <c r="E483" s="588"/>
      <c r="F483" s="588"/>
      <c r="G483" s="588"/>
      <c r="H483" s="588"/>
      <c r="I483" s="588"/>
      <c r="J483" s="588"/>
      <c r="K483" s="588"/>
      <c r="L483" s="588"/>
      <c r="M483" s="588"/>
      <c r="N483" s="588"/>
      <c r="O483" s="588"/>
      <c r="P483" s="588"/>
      <c r="Q483" s="588"/>
    </row>
    <row r="484" spans="3:17" x14ac:dyDescent="0.25">
      <c r="C484" s="588"/>
      <c r="D484" s="588"/>
      <c r="E484" s="588"/>
      <c r="F484" s="588"/>
      <c r="G484" s="588"/>
      <c r="H484" s="588"/>
      <c r="I484" s="588"/>
      <c r="J484" s="588"/>
      <c r="K484" s="588"/>
      <c r="L484" s="588"/>
      <c r="M484" s="588"/>
      <c r="N484" s="588"/>
      <c r="O484" s="588"/>
      <c r="P484" s="588"/>
      <c r="Q484" s="588"/>
    </row>
    <row r="485" spans="3:17" x14ac:dyDescent="0.25">
      <c r="C485" s="588"/>
      <c r="D485" s="588"/>
      <c r="E485" s="588"/>
      <c r="F485" s="588"/>
      <c r="G485" s="588"/>
      <c r="H485" s="588"/>
      <c r="I485" s="588"/>
      <c r="J485" s="588"/>
      <c r="K485" s="588"/>
      <c r="L485" s="588"/>
      <c r="M485" s="588"/>
      <c r="N485" s="588"/>
      <c r="O485" s="588"/>
      <c r="P485" s="588"/>
      <c r="Q485" s="588"/>
    </row>
    <row r="486" spans="3:17" x14ac:dyDescent="0.25">
      <c r="C486" s="588"/>
      <c r="D486" s="588"/>
      <c r="E486" s="588"/>
      <c r="F486" s="588"/>
      <c r="G486" s="588"/>
      <c r="H486" s="588"/>
      <c r="I486" s="588"/>
      <c r="J486" s="588"/>
      <c r="K486" s="588"/>
      <c r="L486" s="588"/>
      <c r="M486" s="588"/>
      <c r="N486" s="588"/>
      <c r="O486" s="588"/>
      <c r="P486" s="588"/>
      <c r="Q486" s="588"/>
    </row>
    <row r="487" spans="3:17" x14ac:dyDescent="0.25">
      <c r="C487" s="588"/>
      <c r="D487" s="588"/>
      <c r="E487" s="588"/>
      <c r="F487" s="588"/>
      <c r="G487" s="588"/>
      <c r="H487" s="588"/>
      <c r="I487" s="588"/>
      <c r="J487" s="588"/>
      <c r="K487" s="588"/>
      <c r="L487" s="588"/>
      <c r="M487" s="588"/>
      <c r="N487" s="588"/>
      <c r="O487" s="588"/>
      <c r="P487" s="588"/>
      <c r="Q487" s="588"/>
    </row>
    <row r="488" spans="3:17" x14ac:dyDescent="0.25">
      <c r="C488" s="588"/>
      <c r="D488" s="588"/>
      <c r="E488" s="588"/>
      <c r="F488" s="588"/>
      <c r="G488" s="588"/>
      <c r="H488" s="588"/>
      <c r="I488" s="588"/>
      <c r="J488" s="588"/>
      <c r="K488" s="588"/>
      <c r="L488" s="588"/>
      <c r="M488" s="588"/>
      <c r="N488" s="588"/>
      <c r="O488" s="588"/>
      <c r="P488" s="588"/>
      <c r="Q488" s="588"/>
    </row>
    <row r="489" spans="3:17" x14ac:dyDescent="0.25">
      <c r="C489" s="588"/>
      <c r="D489" s="588"/>
      <c r="E489" s="588"/>
      <c r="F489" s="588"/>
      <c r="G489" s="588"/>
      <c r="H489" s="588"/>
      <c r="I489" s="588"/>
      <c r="J489" s="588"/>
      <c r="K489" s="588"/>
      <c r="L489" s="588"/>
      <c r="M489" s="588"/>
      <c r="N489" s="588"/>
      <c r="O489" s="588"/>
      <c r="P489" s="588"/>
      <c r="Q489" s="588"/>
    </row>
    <row r="490" spans="3:17" x14ac:dyDescent="0.25">
      <c r="C490" s="588"/>
      <c r="D490" s="588"/>
      <c r="E490" s="588"/>
      <c r="F490" s="588"/>
      <c r="G490" s="588"/>
      <c r="H490" s="588"/>
      <c r="I490" s="588"/>
      <c r="J490" s="588"/>
      <c r="K490" s="588"/>
      <c r="L490" s="588"/>
      <c r="M490" s="588"/>
      <c r="N490" s="588"/>
      <c r="O490" s="588"/>
      <c r="P490" s="588"/>
      <c r="Q490" s="588"/>
    </row>
    <row r="491" spans="3:17" x14ac:dyDescent="0.25">
      <c r="C491" s="588"/>
      <c r="D491" s="588"/>
      <c r="E491" s="588"/>
      <c r="F491" s="588"/>
      <c r="G491" s="588"/>
      <c r="H491" s="588"/>
      <c r="I491" s="588"/>
      <c r="J491" s="588"/>
      <c r="K491" s="588"/>
      <c r="L491" s="588"/>
      <c r="M491" s="588"/>
      <c r="N491" s="588"/>
      <c r="O491" s="588"/>
      <c r="P491" s="588"/>
      <c r="Q491" s="588"/>
    </row>
    <row r="492" spans="3:17" x14ac:dyDescent="0.25">
      <c r="C492" s="588"/>
      <c r="D492" s="588"/>
      <c r="E492" s="588"/>
      <c r="F492" s="588"/>
      <c r="G492" s="588"/>
      <c r="H492" s="588"/>
      <c r="I492" s="588"/>
      <c r="J492" s="588"/>
      <c r="K492" s="588"/>
      <c r="L492" s="588"/>
      <c r="M492" s="588"/>
      <c r="N492" s="588"/>
      <c r="O492" s="588"/>
      <c r="P492" s="588"/>
      <c r="Q492" s="588"/>
    </row>
    <row r="493" spans="3:17" x14ac:dyDescent="0.25">
      <c r="C493" s="588"/>
      <c r="D493" s="588"/>
      <c r="E493" s="588"/>
      <c r="F493" s="588"/>
      <c r="G493" s="588"/>
      <c r="H493" s="588"/>
      <c r="I493" s="588"/>
      <c r="J493" s="588"/>
      <c r="K493" s="588"/>
      <c r="L493" s="588"/>
      <c r="M493" s="588"/>
      <c r="N493" s="588"/>
      <c r="O493" s="588"/>
      <c r="P493" s="588"/>
      <c r="Q493" s="588"/>
    </row>
    <row r="494" spans="3:17" x14ac:dyDescent="0.25">
      <c r="C494" s="588"/>
      <c r="D494" s="588"/>
      <c r="E494" s="588"/>
      <c r="F494" s="588"/>
      <c r="G494" s="588"/>
      <c r="H494" s="588"/>
      <c r="I494" s="588"/>
      <c r="J494" s="588"/>
      <c r="K494" s="588"/>
      <c r="L494" s="588"/>
      <c r="M494" s="588"/>
      <c r="N494" s="588"/>
      <c r="O494" s="588"/>
      <c r="P494" s="588"/>
      <c r="Q494" s="588"/>
    </row>
    <row r="495" spans="3:17" x14ac:dyDescent="0.25">
      <c r="C495" s="588"/>
      <c r="D495" s="588"/>
      <c r="E495" s="588"/>
      <c r="F495" s="588"/>
      <c r="G495" s="588"/>
      <c r="H495" s="588"/>
      <c r="I495" s="588"/>
      <c r="J495" s="588"/>
      <c r="K495" s="588"/>
      <c r="L495" s="588"/>
      <c r="M495" s="588"/>
      <c r="N495" s="588"/>
      <c r="O495" s="588"/>
      <c r="P495" s="588"/>
      <c r="Q495" s="588"/>
    </row>
    <row r="496" spans="3:17" x14ac:dyDescent="0.25">
      <c r="C496" s="588"/>
      <c r="D496" s="588"/>
      <c r="E496" s="588"/>
      <c r="F496" s="588"/>
      <c r="G496" s="588"/>
      <c r="H496" s="588"/>
      <c r="I496" s="588"/>
      <c r="J496" s="588"/>
      <c r="K496" s="588"/>
      <c r="L496" s="588"/>
      <c r="M496" s="588"/>
      <c r="N496" s="588"/>
      <c r="O496" s="588"/>
      <c r="P496" s="588"/>
      <c r="Q496" s="588"/>
    </row>
    <row r="497" spans="3:17" x14ac:dyDescent="0.25">
      <c r="C497" s="588"/>
      <c r="D497" s="588"/>
      <c r="E497" s="588"/>
      <c r="F497" s="588"/>
      <c r="G497" s="588"/>
      <c r="H497" s="588"/>
      <c r="I497" s="588"/>
      <c r="J497" s="588"/>
      <c r="K497" s="588"/>
      <c r="L497" s="588"/>
      <c r="M497" s="588"/>
      <c r="N497" s="588"/>
      <c r="O497" s="588"/>
      <c r="P497" s="588"/>
      <c r="Q497" s="588"/>
    </row>
    <row r="498" spans="3:17" x14ac:dyDescent="0.25">
      <c r="C498" s="588"/>
      <c r="D498" s="588"/>
      <c r="E498" s="588"/>
      <c r="F498" s="588"/>
      <c r="G498" s="588"/>
      <c r="H498" s="588"/>
      <c r="I498" s="588"/>
      <c r="J498" s="588"/>
      <c r="K498" s="588"/>
      <c r="L498" s="588"/>
      <c r="M498" s="588"/>
      <c r="N498" s="588"/>
      <c r="O498" s="588"/>
      <c r="P498" s="588"/>
      <c r="Q498" s="588"/>
    </row>
    <row r="499" spans="3:17" x14ac:dyDescent="0.25">
      <c r="C499" s="588"/>
      <c r="D499" s="588"/>
      <c r="E499" s="588"/>
      <c r="F499" s="588"/>
      <c r="G499" s="588"/>
      <c r="H499" s="588"/>
      <c r="I499" s="588"/>
      <c r="J499" s="588"/>
      <c r="K499" s="588"/>
      <c r="L499" s="588"/>
      <c r="M499" s="588"/>
      <c r="N499" s="588"/>
      <c r="O499" s="588"/>
      <c r="P499" s="588"/>
      <c r="Q499" s="588"/>
    </row>
    <row r="500" spans="3:17" x14ac:dyDescent="0.25">
      <c r="C500" s="588"/>
      <c r="D500" s="588"/>
      <c r="E500" s="588"/>
      <c r="F500" s="588"/>
      <c r="G500" s="588"/>
      <c r="H500" s="588"/>
      <c r="I500" s="588"/>
      <c r="J500" s="588"/>
      <c r="K500" s="588"/>
      <c r="L500" s="588"/>
      <c r="M500" s="588"/>
      <c r="N500" s="588"/>
      <c r="O500" s="588"/>
      <c r="P500" s="588"/>
      <c r="Q500" s="588"/>
    </row>
    <row r="501" spans="3:17" x14ac:dyDescent="0.25">
      <c r="C501" s="588"/>
      <c r="D501" s="588"/>
      <c r="E501" s="588"/>
      <c r="F501" s="588"/>
      <c r="G501" s="588"/>
      <c r="H501" s="588"/>
      <c r="I501" s="588"/>
      <c r="J501" s="588"/>
      <c r="K501" s="588"/>
      <c r="L501" s="588"/>
      <c r="M501" s="588"/>
      <c r="N501" s="588"/>
      <c r="O501" s="588"/>
      <c r="P501" s="588"/>
      <c r="Q501" s="588"/>
    </row>
    <row r="502" spans="3:17" x14ac:dyDescent="0.25">
      <c r="C502" s="588"/>
      <c r="D502" s="588"/>
      <c r="E502" s="588"/>
      <c r="F502" s="588"/>
      <c r="G502" s="588"/>
      <c r="H502" s="588"/>
      <c r="I502" s="588"/>
      <c r="J502" s="588"/>
      <c r="K502" s="588"/>
      <c r="L502" s="588"/>
      <c r="M502" s="588"/>
      <c r="N502" s="588"/>
      <c r="O502" s="588"/>
      <c r="P502" s="588"/>
      <c r="Q502" s="588"/>
    </row>
    <row r="503" spans="3:17" x14ac:dyDescent="0.25">
      <c r="C503" s="588"/>
      <c r="D503" s="588"/>
      <c r="E503" s="588"/>
      <c r="F503" s="588"/>
      <c r="G503" s="588"/>
      <c r="H503" s="588"/>
      <c r="I503" s="588"/>
      <c r="J503" s="588"/>
      <c r="K503" s="588"/>
      <c r="L503" s="588"/>
      <c r="M503" s="588"/>
      <c r="N503" s="588"/>
      <c r="O503" s="588"/>
      <c r="P503" s="588"/>
      <c r="Q503" s="588"/>
    </row>
    <row r="504" spans="3:17" x14ac:dyDescent="0.25">
      <c r="C504" s="588"/>
      <c r="D504" s="588"/>
      <c r="E504" s="588"/>
      <c r="F504" s="588"/>
      <c r="G504" s="588"/>
      <c r="H504" s="588"/>
      <c r="I504" s="588"/>
      <c r="J504" s="588"/>
      <c r="K504" s="588"/>
      <c r="L504" s="588"/>
      <c r="M504" s="588"/>
      <c r="N504" s="588"/>
      <c r="O504" s="588"/>
      <c r="P504" s="588"/>
      <c r="Q504" s="588"/>
    </row>
    <row r="505" spans="3:17" x14ac:dyDescent="0.25">
      <c r="C505" s="588"/>
      <c r="D505" s="588"/>
      <c r="E505" s="588"/>
      <c r="F505" s="588"/>
      <c r="G505" s="588"/>
      <c r="H505" s="588"/>
      <c r="I505" s="588"/>
      <c r="J505" s="588"/>
      <c r="K505" s="588"/>
      <c r="L505" s="588"/>
      <c r="M505" s="588"/>
      <c r="N505" s="588"/>
      <c r="O505" s="588"/>
      <c r="P505" s="588"/>
      <c r="Q505" s="588"/>
    </row>
    <row r="506" spans="3:17" x14ac:dyDescent="0.25">
      <c r="C506" s="588"/>
      <c r="D506" s="588"/>
      <c r="E506" s="588"/>
      <c r="F506" s="588"/>
      <c r="G506" s="588"/>
      <c r="H506" s="588"/>
      <c r="I506" s="588"/>
      <c r="J506" s="588"/>
      <c r="K506" s="588"/>
      <c r="L506" s="588"/>
      <c r="M506" s="588"/>
      <c r="N506" s="588"/>
      <c r="O506" s="588"/>
      <c r="P506" s="588"/>
      <c r="Q506" s="588"/>
    </row>
    <row r="507" spans="3:17" x14ac:dyDescent="0.25">
      <c r="C507" s="588"/>
      <c r="D507" s="588"/>
      <c r="E507" s="588"/>
      <c r="F507" s="588"/>
      <c r="G507" s="588"/>
      <c r="H507" s="588"/>
      <c r="I507" s="588"/>
      <c r="J507" s="588"/>
      <c r="K507" s="588"/>
      <c r="L507" s="588"/>
      <c r="M507" s="588"/>
      <c r="N507" s="588"/>
      <c r="O507" s="588"/>
      <c r="P507" s="588"/>
      <c r="Q507" s="588"/>
    </row>
    <row r="508" spans="3:17" x14ac:dyDescent="0.25">
      <c r="C508" s="588"/>
      <c r="D508" s="588"/>
      <c r="E508" s="588"/>
      <c r="F508" s="588"/>
      <c r="G508" s="588"/>
      <c r="H508" s="588"/>
      <c r="I508" s="588"/>
      <c r="J508" s="588"/>
      <c r="K508" s="588"/>
      <c r="L508" s="588"/>
      <c r="M508" s="588"/>
      <c r="N508" s="588"/>
      <c r="O508" s="588"/>
      <c r="P508" s="588"/>
      <c r="Q508" s="588"/>
    </row>
    <row r="509" spans="3:17" x14ac:dyDescent="0.25">
      <c r="C509" s="588"/>
      <c r="D509" s="588"/>
      <c r="E509" s="588"/>
      <c r="F509" s="588"/>
      <c r="G509" s="588"/>
      <c r="H509" s="588"/>
      <c r="I509" s="588"/>
      <c r="J509" s="588"/>
      <c r="K509" s="588"/>
      <c r="L509" s="588"/>
      <c r="M509" s="588"/>
      <c r="N509" s="588"/>
      <c r="O509" s="588"/>
      <c r="P509" s="588"/>
      <c r="Q509" s="588"/>
    </row>
    <row r="510" spans="3:17" x14ac:dyDescent="0.25">
      <c r="C510" s="588"/>
      <c r="D510" s="588"/>
      <c r="E510" s="588"/>
      <c r="F510" s="588"/>
      <c r="G510" s="588"/>
      <c r="H510" s="588"/>
      <c r="I510" s="588"/>
      <c r="J510" s="588"/>
      <c r="K510" s="588"/>
      <c r="L510" s="588"/>
      <c r="M510" s="588"/>
      <c r="N510" s="588"/>
      <c r="O510" s="588"/>
      <c r="P510" s="588"/>
      <c r="Q510" s="588"/>
    </row>
    <row r="511" spans="3:17" x14ac:dyDescent="0.25">
      <c r="C511" s="588"/>
      <c r="D511" s="588"/>
      <c r="E511" s="588"/>
      <c r="F511" s="588"/>
      <c r="G511" s="588"/>
      <c r="H511" s="588"/>
      <c r="I511" s="588"/>
      <c r="J511" s="588"/>
      <c r="K511" s="588"/>
      <c r="L511" s="588"/>
      <c r="M511" s="588"/>
      <c r="N511" s="588"/>
      <c r="O511" s="588"/>
      <c r="P511" s="588"/>
      <c r="Q511" s="588"/>
    </row>
    <row r="512" spans="3:17" x14ac:dyDescent="0.25">
      <c r="C512" s="588"/>
      <c r="D512" s="588"/>
      <c r="E512" s="588"/>
      <c r="F512" s="588"/>
      <c r="G512" s="588"/>
      <c r="H512" s="588"/>
      <c r="I512" s="588"/>
      <c r="J512" s="588"/>
      <c r="K512" s="588"/>
      <c r="L512" s="588"/>
      <c r="M512" s="588"/>
      <c r="N512" s="588"/>
      <c r="O512" s="588"/>
      <c r="P512" s="588"/>
      <c r="Q512" s="588"/>
    </row>
    <row r="513" spans="3:17" x14ac:dyDescent="0.25">
      <c r="C513" s="588"/>
      <c r="D513" s="588"/>
      <c r="E513" s="588"/>
      <c r="F513" s="588"/>
      <c r="G513" s="588"/>
      <c r="H513" s="588"/>
      <c r="I513" s="588"/>
      <c r="J513" s="588"/>
      <c r="K513" s="588"/>
      <c r="L513" s="588"/>
      <c r="M513" s="588"/>
      <c r="N513" s="588"/>
      <c r="O513" s="588"/>
      <c r="P513" s="588"/>
      <c r="Q513" s="588"/>
    </row>
    <row r="514" spans="3:17" x14ac:dyDescent="0.25">
      <c r="C514" s="588"/>
      <c r="D514" s="588"/>
      <c r="E514" s="588"/>
      <c r="F514" s="588"/>
      <c r="G514" s="588"/>
      <c r="H514" s="588"/>
      <c r="I514" s="588"/>
      <c r="J514" s="588"/>
      <c r="K514" s="588"/>
      <c r="L514" s="588"/>
      <c r="M514" s="588"/>
      <c r="N514" s="588"/>
      <c r="O514" s="588"/>
      <c r="P514" s="588"/>
      <c r="Q514" s="588"/>
    </row>
    <row r="515" spans="3:17" x14ac:dyDescent="0.25">
      <c r="C515" s="588"/>
      <c r="D515" s="588"/>
      <c r="E515" s="588"/>
      <c r="F515" s="588"/>
      <c r="G515" s="588"/>
      <c r="H515" s="588"/>
      <c r="I515" s="588"/>
      <c r="J515" s="588"/>
      <c r="K515" s="588"/>
      <c r="L515" s="588"/>
      <c r="M515" s="588"/>
      <c r="N515" s="588"/>
      <c r="O515" s="588"/>
      <c r="P515" s="588"/>
      <c r="Q515" s="588"/>
    </row>
    <row r="516" spans="3:17" x14ac:dyDescent="0.25">
      <c r="C516" s="588"/>
      <c r="D516" s="588"/>
      <c r="E516" s="588"/>
      <c r="F516" s="588"/>
      <c r="G516" s="588"/>
      <c r="H516" s="588"/>
      <c r="I516" s="588"/>
      <c r="J516" s="588"/>
      <c r="K516" s="588"/>
      <c r="L516" s="588"/>
      <c r="M516" s="588"/>
      <c r="N516" s="588"/>
      <c r="O516" s="588"/>
      <c r="P516" s="588"/>
      <c r="Q516" s="588"/>
    </row>
    <row r="517" spans="3:17" x14ac:dyDescent="0.25">
      <c r="C517" s="588"/>
      <c r="D517" s="588"/>
      <c r="E517" s="588"/>
      <c r="F517" s="588"/>
      <c r="G517" s="588"/>
      <c r="H517" s="588"/>
      <c r="I517" s="588"/>
      <c r="J517" s="588"/>
      <c r="K517" s="588"/>
      <c r="L517" s="588"/>
      <c r="M517" s="588"/>
      <c r="N517" s="588"/>
      <c r="O517" s="588"/>
      <c r="P517" s="588"/>
      <c r="Q517" s="588"/>
    </row>
    <row r="518" spans="3:17" x14ac:dyDescent="0.25">
      <c r="C518" s="588"/>
      <c r="D518" s="588"/>
      <c r="E518" s="588"/>
      <c r="F518" s="588"/>
      <c r="G518" s="588"/>
      <c r="H518" s="588"/>
      <c r="I518" s="588"/>
      <c r="J518" s="588"/>
      <c r="K518" s="588"/>
      <c r="L518" s="588"/>
      <c r="M518" s="588"/>
      <c r="N518" s="588"/>
      <c r="O518" s="588"/>
      <c r="P518" s="588"/>
      <c r="Q518" s="588"/>
    </row>
    <row r="519" spans="3:17" x14ac:dyDescent="0.25">
      <c r="C519" s="588"/>
      <c r="D519" s="588"/>
      <c r="E519" s="588"/>
      <c r="F519" s="588"/>
      <c r="G519" s="588"/>
      <c r="H519" s="588"/>
      <c r="I519" s="588"/>
      <c r="J519" s="588"/>
      <c r="K519" s="588"/>
      <c r="L519" s="588"/>
      <c r="M519" s="588"/>
      <c r="N519" s="588"/>
      <c r="O519" s="588"/>
      <c r="P519" s="588"/>
      <c r="Q519" s="588"/>
    </row>
    <row r="520" spans="3:17" x14ac:dyDescent="0.25">
      <c r="C520" s="588"/>
      <c r="D520" s="588"/>
      <c r="E520" s="588"/>
      <c r="F520" s="588"/>
      <c r="G520" s="588"/>
      <c r="H520" s="588"/>
      <c r="I520" s="588"/>
      <c r="J520" s="588"/>
      <c r="K520" s="588"/>
      <c r="L520" s="588"/>
      <c r="M520" s="588"/>
      <c r="N520" s="588"/>
      <c r="O520" s="588"/>
      <c r="P520" s="588"/>
      <c r="Q520" s="588"/>
    </row>
    <row r="521" spans="3:17" x14ac:dyDescent="0.25">
      <c r="C521" s="588"/>
      <c r="D521" s="588"/>
      <c r="E521" s="588"/>
      <c r="F521" s="588"/>
      <c r="G521" s="588"/>
      <c r="H521" s="588"/>
      <c r="I521" s="588"/>
      <c r="J521" s="588"/>
      <c r="K521" s="588"/>
      <c r="L521" s="588"/>
      <c r="M521" s="588"/>
      <c r="N521" s="588"/>
      <c r="O521" s="588"/>
      <c r="P521" s="588"/>
      <c r="Q521" s="588"/>
    </row>
    <row r="522" spans="3:17" x14ac:dyDescent="0.25">
      <c r="C522" s="588"/>
      <c r="D522" s="588"/>
      <c r="E522" s="588"/>
      <c r="F522" s="588"/>
      <c r="G522" s="588"/>
      <c r="H522" s="588"/>
      <c r="I522" s="588"/>
      <c r="J522" s="588"/>
      <c r="K522" s="588"/>
      <c r="L522" s="588"/>
      <c r="M522" s="588"/>
      <c r="N522" s="588"/>
      <c r="O522" s="588"/>
      <c r="P522" s="588"/>
      <c r="Q522" s="588"/>
    </row>
    <row r="523" spans="3:17" x14ac:dyDescent="0.25">
      <c r="C523" s="588"/>
      <c r="D523" s="588"/>
      <c r="E523" s="588"/>
      <c r="F523" s="588"/>
      <c r="G523" s="588"/>
      <c r="H523" s="588"/>
      <c r="I523" s="588"/>
      <c r="J523" s="588"/>
      <c r="K523" s="588"/>
      <c r="L523" s="588"/>
      <c r="M523" s="588"/>
      <c r="N523" s="588"/>
      <c r="O523" s="588"/>
      <c r="P523" s="588"/>
      <c r="Q523" s="588"/>
    </row>
    <row r="524" spans="3:17" x14ac:dyDescent="0.25">
      <c r="C524" s="588"/>
      <c r="D524" s="588"/>
      <c r="E524" s="588"/>
      <c r="F524" s="588"/>
      <c r="G524" s="588"/>
      <c r="H524" s="588"/>
      <c r="I524" s="588"/>
      <c r="J524" s="588"/>
      <c r="K524" s="588"/>
      <c r="L524" s="588"/>
      <c r="M524" s="588"/>
      <c r="N524" s="588"/>
      <c r="O524" s="588"/>
      <c r="P524" s="588"/>
      <c r="Q524" s="588"/>
    </row>
    <row r="525" spans="3:17" x14ac:dyDescent="0.25">
      <c r="C525" s="588"/>
      <c r="D525" s="588"/>
      <c r="E525" s="588"/>
      <c r="F525" s="588"/>
      <c r="G525" s="588"/>
      <c r="H525" s="588"/>
      <c r="I525" s="588"/>
      <c r="J525" s="588"/>
      <c r="K525" s="588"/>
      <c r="L525" s="588"/>
      <c r="M525" s="588"/>
      <c r="N525" s="588"/>
      <c r="O525" s="588"/>
      <c r="P525" s="588"/>
      <c r="Q525" s="588"/>
    </row>
    <row r="526" spans="3:17" x14ac:dyDescent="0.25">
      <c r="C526" s="588"/>
      <c r="D526" s="588"/>
      <c r="E526" s="588"/>
      <c r="F526" s="588"/>
      <c r="G526" s="588"/>
      <c r="H526" s="588"/>
      <c r="I526" s="588"/>
      <c r="J526" s="588"/>
      <c r="K526" s="588"/>
      <c r="L526" s="588"/>
      <c r="M526" s="588"/>
      <c r="N526" s="588"/>
      <c r="O526" s="588"/>
      <c r="P526" s="588"/>
      <c r="Q526" s="588"/>
    </row>
    <row r="527" spans="3:17" x14ac:dyDescent="0.25">
      <c r="C527" s="588"/>
      <c r="D527" s="588"/>
      <c r="E527" s="588"/>
      <c r="F527" s="588"/>
      <c r="G527" s="588"/>
      <c r="H527" s="588"/>
      <c r="I527" s="588"/>
      <c r="J527" s="588"/>
      <c r="K527" s="588"/>
      <c r="L527" s="588"/>
      <c r="M527" s="588"/>
      <c r="N527" s="588"/>
      <c r="O527" s="588"/>
      <c r="P527" s="588"/>
      <c r="Q527" s="588"/>
    </row>
    <row r="528" spans="3:17" x14ac:dyDescent="0.25">
      <c r="C528" s="588"/>
      <c r="D528" s="588"/>
      <c r="E528" s="588"/>
      <c r="F528" s="588"/>
      <c r="G528" s="588"/>
      <c r="H528" s="588"/>
      <c r="I528" s="588"/>
      <c r="J528" s="588"/>
      <c r="K528" s="588"/>
      <c r="L528" s="588"/>
      <c r="M528" s="588"/>
      <c r="N528" s="588"/>
      <c r="O528" s="588"/>
      <c r="P528" s="588"/>
      <c r="Q528" s="588"/>
    </row>
    <row r="529" spans="3:17" x14ac:dyDescent="0.25">
      <c r="C529" s="588"/>
      <c r="D529" s="588"/>
      <c r="E529" s="588"/>
      <c r="F529" s="588"/>
      <c r="G529" s="588"/>
      <c r="H529" s="588"/>
      <c r="I529" s="588"/>
      <c r="J529" s="588"/>
      <c r="K529" s="588"/>
      <c r="L529" s="588"/>
      <c r="M529" s="588"/>
      <c r="N529" s="588"/>
      <c r="O529" s="588"/>
      <c r="P529" s="588"/>
      <c r="Q529" s="588"/>
    </row>
    <row r="530" spans="3:17" x14ac:dyDescent="0.25">
      <c r="C530" s="588"/>
      <c r="D530" s="588"/>
      <c r="E530" s="588"/>
      <c r="F530" s="588"/>
      <c r="G530" s="588"/>
      <c r="H530" s="588"/>
      <c r="I530" s="588"/>
      <c r="J530" s="588"/>
      <c r="K530" s="588"/>
      <c r="L530" s="588"/>
      <c r="M530" s="588"/>
      <c r="N530" s="588"/>
      <c r="O530" s="588"/>
      <c r="P530" s="588"/>
      <c r="Q530" s="588"/>
    </row>
    <row r="531" spans="3:17" x14ac:dyDescent="0.25">
      <c r="C531" s="588"/>
      <c r="D531" s="588"/>
      <c r="E531" s="588"/>
      <c r="F531" s="588"/>
      <c r="G531" s="588"/>
      <c r="H531" s="588"/>
      <c r="I531" s="588"/>
      <c r="J531" s="588"/>
      <c r="K531" s="588"/>
      <c r="L531" s="588"/>
      <c r="M531" s="588"/>
      <c r="N531" s="588"/>
      <c r="O531" s="588"/>
      <c r="P531" s="588"/>
      <c r="Q531" s="588"/>
    </row>
    <row r="532" spans="3:17" x14ac:dyDescent="0.25">
      <c r="C532" s="588"/>
      <c r="D532" s="588"/>
      <c r="E532" s="588"/>
      <c r="F532" s="588"/>
      <c r="G532" s="588"/>
      <c r="H532" s="588"/>
      <c r="I532" s="588"/>
      <c r="J532" s="588"/>
      <c r="K532" s="588"/>
      <c r="L532" s="588"/>
      <c r="M532" s="588"/>
      <c r="N532" s="588"/>
      <c r="O532" s="588"/>
      <c r="P532" s="588"/>
      <c r="Q532" s="588"/>
    </row>
    <row r="533" spans="3:17" x14ac:dyDescent="0.25">
      <c r="C533" s="588"/>
      <c r="D533" s="588"/>
      <c r="E533" s="588"/>
      <c r="F533" s="588"/>
      <c r="G533" s="588"/>
      <c r="H533" s="588"/>
      <c r="I533" s="588"/>
      <c r="J533" s="588"/>
      <c r="K533" s="588"/>
      <c r="L533" s="588"/>
      <c r="M533" s="588"/>
      <c r="N533" s="588"/>
      <c r="O533" s="588"/>
      <c r="P533" s="588"/>
      <c r="Q533" s="588"/>
    </row>
    <row r="534" spans="3:17" x14ac:dyDescent="0.25">
      <c r="C534" s="588"/>
      <c r="D534" s="588"/>
      <c r="E534" s="588"/>
      <c r="F534" s="588"/>
      <c r="G534" s="588"/>
      <c r="H534" s="588"/>
      <c r="I534" s="588"/>
      <c r="J534" s="588"/>
      <c r="K534" s="588"/>
      <c r="L534" s="588"/>
      <c r="M534" s="588"/>
      <c r="N534" s="588"/>
      <c r="O534" s="588"/>
      <c r="P534" s="588"/>
      <c r="Q534" s="588"/>
    </row>
    <row r="535" spans="3:17" x14ac:dyDescent="0.25">
      <c r="C535" s="588"/>
      <c r="D535" s="588"/>
      <c r="E535" s="588"/>
      <c r="F535" s="588"/>
      <c r="G535" s="588"/>
      <c r="H535" s="588"/>
      <c r="I535" s="588"/>
      <c r="J535" s="588"/>
      <c r="K535" s="588"/>
      <c r="L535" s="588"/>
      <c r="M535" s="588"/>
      <c r="N535" s="588"/>
      <c r="O535" s="588"/>
      <c r="P535" s="588"/>
      <c r="Q535" s="588"/>
    </row>
    <row r="536" spans="3:17" x14ac:dyDescent="0.25">
      <c r="C536" s="588"/>
      <c r="D536" s="588"/>
      <c r="E536" s="588"/>
      <c r="F536" s="588"/>
      <c r="G536" s="588"/>
      <c r="H536" s="588"/>
      <c r="I536" s="588"/>
      <c r="J536" s="588"/>
      <c r="K536" s="588"/>
      <c r="L536" s="588"/>
      <c r="M536" s="588"/>
      <c r="N536" s="588"/>
      <c r="O536" s="588"/>
      <c r="P536" s="588"/>
      <c r="Q536" s="588"/>
    </row>
    <row r="537" spans="3:17" x14ac:dyDescent="0.25">
      <c r="C537" s="588"/>
      <c r="D537" s="588"/>
      <c r="E537" s="588"/>
      <c r="F537" s="588"/>
      <c r="G537" s="588"/>
      <c r="H537" s="588"/>
      <c r="I537" s="588"/>
      <c r="J537" s="588"/>
      <c r="K537" s="588"/>
      <c r="L537" s="588"/>
      <c r="M537" s="588"/>
      <c r="N537" s="588"/>
      <c r="O537" s="588"/>
      <c r="P537" s="588"/>
      <c r="Q537" s="588"/>
    </row>
    <row r="538" spans="3:17" x14ac:dyDescent="0.25">
      <c r="C538" s="588"/>
      <c r="D538" s="588"/>
      <c r="E538" s="588"/>
      <c r="F538" s="588"/>
      <c r="G538" s="588"/>
      <c r="H538" s="588"/>
      <c r="I538" s="588"/>
      <c r="J538" s="588"/>
      <c r="K538" s="588"/>
      <c r="L538" s="588"/>
      <c r="M538" s="588"/>
      <c r="N538" s="588"/>
      <c r="O538" s="588"/>
      <c r="P538" s="588"/>
      <c r="Q538" s="588"/>
    </row>
    <row r="539" spans="3:17" x14ac:dyDescent="0.25">
      <c r="C539" s="588"/>
      <c r="D539" s="588"/>
      <c r="E539" s="588"/>
      <c r="F539" s="588"/>
      <c r="G539" s="588"/>
      <c r="H539" s="588"/>
      <c r="I539" s="588"/>
      <c r="J539" s="588"/>
      <c r="K539" s="588"/>
      <c r="L539" s="588"/>
      <c r="M539" s="588"/>
      <c r="N539" s="588"/>
      <c r="O539" s="588"/>
      <c r="P539" s="588"/>
      <c r="Q539" s="588"/>
    </row>
    <row r="540" spans="3:17" x14ac:dyDescent="0.25">
      <c r="C540" s="588"/>
      <c r="D540" s="588"/>
      <c r="E540" s="588"/>
      <c r="F540" s="588"/>
      <c r="G540" s="588"/>
      <c r="H540" s="588"/>
      <c r="I540" s="588"/>
      <c r="J540" s="588"/>
      <c r="K540" s="588"/>
      <c r="L540" s="588"/>
      <c r="M540" s="588"/>
      <c r="N540" s="588"/>
      <c r="O540" s="588"/>
      <c r="P540" s="588"/>
      <c r="Q540" s="588"/>
    </row>
    <row r="541" spans="3:17" x14ac:dyDescent="0.25">
      <c r="C541" s="588"/>
      <c r="D541" s="588"/>
      <c r="E541" s="588"/>
      <c r="F541" s="588"/>
      <c r="G541" s="588"/>
      <c r="H541" s="588"/>
      <c r="I541" s="588"/>
      <c r="J541" s="588"/>
      <c r="K541" s="588"/>
      <c r="L541" s="588"/>
      <c r="M541" s="588"/>
      <c r="N541" s="588"/>
      <c r="O541" s="588"/>
      <c r="P541" s="588"/>
      <c r="Q541" s="588"/>
    </row>
    <row r="542" spans="3:17" x14ac:dyDescent="0.25">
      <c r="C542" s="588"/>
      <c r="D542" s="588"/>
      <c r="E542" s="588"/>
      <c r="F542" s="588"/>
      <c r="G542" s="588"/>
      <c r="H542" s="588"/>
      <c r="I542" s="588"/>
      <c r="J542" s="588"/>
      <c r="K542" s="588"/>
      <c r="L542" s="588"/>
      <c r="M542" s="588"/>
      <c r="N542" s="588"/>
      <c r="O542" s="588"/>
      <c r="P542" s="588"/>
      <c r="Q542" s="588"/>
    </row>
    <row r="543" spans="3:17" x14ac:dyDescent="0.25">
      <c r="C543" s="588"/>
      <c r="D543" s="588"/>
      <c r="E543" s="588"/>
      <c r="F543" s="588"/>
      <c r="G543" s="588"/>
      <c r="H543" s="588"/>
      <c r="I543" s="588"/>
      <c r="J543" s="588"/>
      <c r="K543" s="588"/>
      <c r="L543" s="588"/>
      <c r="M543" s="588"/>
      <c r="N543" s="588"/>
      <c r="O543" s="588"/>
      <c r="P543" s="588"/>
      <c r="Q543" s="588"/>
    </row>
    <row r="544" spans="3:17" x14ac:dyDescent="0.25">
      <c r="C544" s="588"/>
      <c r="D544" s="588"/>
      <c r="E544" s="588"/>
      <c r="F544" s="588"/>
      <c r="G544" s="588"/>
      <c r="H544" s="588"/>
      <c r="I544" s="588"/>
      <c r="J544" s="588"/>
      <c r="K544" s="588"/>
      <c r="L544" s="588"/>
      <c r="M544" s="588"/>
      <c r="N544" s="588"/>
      <c r="O544" s="588"/>
      <c r="P544" s="588"/>
      <c r="Q544" s="588"/>
    </row>
    <row r="545" spans="3:17" x14ac:dyDescent="0.25">
      <c r="C545" s="588"/>
      <c r="D545" s="588"/>
      <c r="E545" s="588"/>
      <c r="F545" s="588"/>
      <c r="G545" s="588"/>
      <c r="H545" s="588"/>
      <c r="I545" s="588"/>
      <c r="J545" s="588"/>
      <c r="K545" s="588"/>
      <c r="L545" s="588"/>
      <c r="M545" s="588"/>
      <c r="N545" s="588"/>
      <c r="O545" s="588"/>
      <c r="P545" s="588"/>
      <c r="Q545" s="588"/>
    </row>
    <row r="546" spans="3:17" x14ac:dyDescent="0.25">
      <c r="C546" s="588"/>
      <c r="D546" s="588"/>
      <c r="E546" s="588"/>
      <c r="F546" s="588"/>
      <c r="G546" s="588"/>
      <c r="H546" s="588"/>
      <c r="I546" s="588"/>
      <c r="J546" s="588"/>
      <c r="K546" s="588"/>
      <c r="L546" s="588"/>
      <c r="M546" s="588"/>
      <c r="N546" s="588"/>
      <c r="O546" s="588"/>
      <c r="P546" s="588"/>
      <c r="Q546" s="588"/>
    </row>
    <row r="547" spans="3:17" x14ac:dyDescent="0.25">
      <c r="C547" s="588"/>
      <c r="D547" s="588"/>
      <c r="E547" s="588"/>
      <c r="F547" s="588"/>
      <c r="G547" s="588"/>
      <c r="H547" s="588"/>
      <c r="I547" s="588"/>
      <c r="J547" s="588"/>
      <c r="K547" s="588"/>
      <c r="L547" s="588"/>
      <c r="M547" s="588"/>
      <c r="N547" s="588"/>
      <c r="O547" s="588"/>
      <c r="P547" s="588"/>
      <c r="Q547" s="588"/>
    </row>
    <row r="548" spans="3:17" x14ac:dyDescent="0.25">
      <c r="C548" s="588"/>
      <c r="D548" s="588"/>
      <c r="E548" s="588"/>
      <c r="F548" s="588"/>
      <c r="G548" s="588"/>
      <c r="H548" s="588"/>
      <c r="I548" s="588"/>
      <c r="J548" s="588"/>
      <c r="K548" s="588"/>
      <c r="L548" s="588"/>
      <c r="M548" s="588"/>
      <c r="N548" s="588"/>
      <c r="O548" s="588"/>
      <c r="P548" s="588"/>
      <c r="Q548" s="588"/>
    </row>
    <row r="549" spans="3:17" x14ac:dyDescent="0.25">
      <c r="C549" s="588"/>
      <c r="D549" s="588"/>
      <c r="E549" s="588"/>
      <c r="F549" s="588"/>
      <c r="G549" s="588"/>
      <c r="H549" s="588"/>
      <c r="I549" s="588"/>
      <c r="J549" s="588"/>
      <c r="K549" s="588"/>
      <c r="L549" s="588"/>
      <c r="M549" s="588"/>
      <c r="N549" s="588"/>
      <c r="O549" s="588"/>
      <c r="P549" s="588"/>
      <c r="Q549" s="588"/>
    </row>
    <row r="550" spans="3:17" x14ac:dyDescent="0.25">
      <c r="C550" s="588"/>
      <c r="D550" s="588"/>
      <c r="E550" s="588"/>
      <c r="F550" s="588"/>
      <c r="G550" s="588"/>
      <c r="H550" s="588"/>
      <c r="I550" s="588"/>
      <c r="J550" s="588"/>
      <c r="K550" s="588"/>
      <c r="L550" s="588"/>
      <c r="M550" s="588"/>
      <c r="N550" s="588"/>
      <c r="O550" s="588"/>
      <c r="P550" s="588"/>
      <c r="Q550" s="588"/>
    </row>
    <row r="551" spans="3:17" x14ac:dyDescent="0.25">
      <c r="C551" s="588"/>
      <c r="D551" s="588"/>
      <c r="E551" s="588"/>
      <c r="F551" s="588"/>
      <c r="G551" s="588"/>
      <c r="H551" s="588"/>
      <c r="I551" s="588"/>
      <c r="J551" s="588"/>
      <c r="K551" s="588"/>
      <c r="L551" s="588"/>
      <c r="M551" s="588"/>
      <c r="N551" s="588"/>
      <c r="O551" s="588"/>
      <c r="P551" s="588"/>
      <c r="Q551" s="588"/>
    </row>
    <row r="552" spans="3:17" x14ac:dyDescent="0.25">
      <c r="C552" s="588"/>
      <c r="D552" s="588"/>
      <c r="E552" s="588"/>
      <c r="F552" s="588"/>
      <c r="G552" s="588"/>
      <c r="H552" s="588"/>
      <c r="I552" s="588"/>
      <c r="J552" s="588"/>
      <c r="K552" s="588"/>
      <c r="L552" s="588"/>
      <c r="M552" s="588"/>
      <c r="N552" s="588"/>
      <c r="O552" s="588"/>
      <c r="P552" s="588"/>
      <c r="Q552" s="588"/>
    </row>
    <row r="553" spans="3:17" x14ac:dyDescent="0.25">
      <c r="C553" s="588"/>
      <c r="D553" s="588"/>
      <c r="E553" s="588"/>
      <c r="F553" s="588"/>
      <c r="G553" s="588"/>
      <c r="H553" s="588"/>
      <c r="I553" s="588"/>
      <c r="J553" s="588"/>
      <c r="K553" s="588"/>
      <c r="L553" s="588"/>
      <c r="M553" s="588"/>
      <c r="N553" s="588"/>
      <c r="O553" s="588"/>
      <c r="P553" s="588"/>
      <c r="Q553" s="588"/>
    </row>
    <row r="554" spans="3:17" x14ac:dyDescent="0.25">
      <c r="C554" s="588"/>
      <c r="D554" s="588"/>
      <c r="E554" s="588"/>
      <c r="F554" s="588"/>
      <c r="G554" s="588"/>
      <c r="H554" s="588"/>
      <c r="I554" s="588"/>
      <c r="J554" s="588"/>
      <c r="K554" s="588"/>
      <c r="L554" s="588"/>
      <c r="M554" s="588"/>
      <c r="N554" s="588"/>
      <c r="O554" s="588"/>
      <c r="P554" s="588"/>
      <c r="Q554" s="588"/>
    </row>
    <row r="555" spans="3:17" x14ac:dyDescent="0.25">
      <c r="C555" s="588"/>
      <c r="D555" s="588"/>
      <c r="E555" s="588"/>
      <c r="F555" s="588"/>
      <c r="G555" s="588"/>
      <c r="H555" s="588"/>
      <c r="I555" s="588"/>
      <c r="J555" s="588"/>
      <c r="K555" s="588"/>
      <c r="L555" s="588"/>
      <c r="M555" s="588"/>
      <c r="N555" s="588"/>
      <c r="O555" s="588"/>
      <c r="P555" s="588"/>
      <c r="Q555" s="588"/>
    </row>
    <row r="556" spans="3:17" x14ac:dyDescent="0.25">
      <c r="C556" s="588"/>
      <c r="D556" s="588"/>
      <c r="E556" s="588"/>
      <c r="F556" s="588"/>
      <c r="G556" s="588"/>
      <c r="H556" s="588"/>
      <c r="I556" s="588"/>
      <c r="J556" s="588"/>
      <c r="K556" s="588"/>
      <c r="L556" s="588"/>
      <c r="M556" s="588"/>
      <c r="N556" s="588"/>
      <c r="O556" s="588"/>
      <c r="P556" s="588"/>
      <c r="Q556" s="588"/>
    </row>
    <row r="557" spans="3:17" x14ac:dyDescent="0.25">
      <c r="C557" s="588"/>
      <c r="D557" s="588"/>
      <c r="E557" s="588"/>
      <c r="F557" s="588"/>
      <c r="G557" s="588"/>
      <c r="H557" s="588"/>
      <c r="I557" s="588"/>
      <c r="J557" s="588"/>
      <c r="K557" s="588"/>
      <c r="L557" s="588"/>
      <c r="M557" s="588"/>
      <c r="N557" s="588"/>
      <c r="O557" s="588"/>
      <c r="P557" s="588"/>
      <c r="Q557" s="588"/>
    </row>
    <row r="558" spans="3:17" x14ac:dyDescent="0.25">
      <c r="C558" s="588"/>
      <c r="D558" s="588"/>
      <c r="E558" s="588"/>
      <c r="F558" s="588"/>
      <c r="G558" s="588"/>
      <c r="H558" s="588"/>
      <c r="I558" s="588"/>
      <c r="J558" s="588"/>
      <c r="K558" s="588"/>
      <c r="L558" s="588"/>
      <c r="M558" s="588"/>
      <c r="N558" s="588"/>
      <c r="O558" s="588"/>
      <c r="P558" s="588"/>
      <c r="Q558" s="588"/>
    </row>
    <row r="559" spans="3:17" x14ac:dyDescent="0.25">
      <c r="C559" s="588"/>
      <c r="D559" s="588"/>
      <c r="E559" s="588"/>
      <c r="F559" s="588"/>
      <c r="G559" s="588"/>
      <c r="H559" s="588"/>
      <c r="I559" s="588"/>
      <c r="J559" s="588"/>
      <c r="K559" s="588"/>
      <c r="L559" s="588"/>
      <c r="M559" s="588"/>
      <c r="N559" s="588"/>
      <c r="O559" s="588"/>
      <c r="P559" s="588"/>
      <c r="Q559" s="588"/>
    </row>
    <row r="560" spans="3:17" x14ac:dyDescent="0.25">
      <c r="C560" s="588"/>
      <c r="D560" s="588"/>
      <c r="E560" s="588"/>
      <c r="F560" s="588"/>
      <c r="G560" s="588"/>
      <c r="H560" s="588"/>
      <c r="I560" s="588"/>
      <c r="J560" s="588"/>
      <c r="K560" s="588"/>
      <c r="L560" s="588"/>
      <c r="M560" s="588"/>
      <c r="N560" s="588"/>
      <c r="O560" s="588"/>
      <c r="P560" s="588"/>
      <c r="Q560" s="588"/>
    </row>
    <row r="561" spans="3:17" x14ac:dyDescent="0.25">
      <c r="C561" s="588"/>
      <c r="D561" s="588"/>
      <c r="E561" s="588"/>
      <c r="F561" s="588"/>
      <c r="G561" s="588"/>
      <c r="H561" s="588"/>
      <c r="I561" s="588"/>
      <c r="J561" s="588"/>
      <c r="K561" s="588"/>
      <c r="L561" s="588"/>
      <c r="M561" s="588"/>
      <c r="N561" s="588"/>
      <c r="O561" s="588"/>
      <c r="P561" s="588"/>
      <c r="Q561" s="588"/>
    </row>
    <row r="562" spans="3:17" x14ac:dyDescent="0.25">
      <c r="C562" s="588"/>
      <c r="D562" s="588"/>
      <c r="E562" s="588"/>
      <c r="F562" s="588"/>
      <c r="G562" s="588"/>
      <c r="H562" s="588"/>
      <c r="I562" s="588"/>
      <c r="J562" s="588"/>
      <c r="K562" s="588"/>
      <c r="L562" s="588"/>
      <c r="M562" s="588"/>
      <c r="N562" s="588"/>
      <c r="O562" s="588"/>
      <c r="P562" s="588"/>
      <c r="Q562" s="588"/>
    </row>
    <row r="563" spans="3:17" x14ac:dyDescent="0.25">
      <c r="C563" s="588"/>
      <c r="D563" s="588"/>
      <c r="E563" s="588"/>
      <c r="F563" s="588"/>
      <c r="G563" s="588"/>
      <c r="H563" s="588"/>
      <c r="I563" s="588"/>
      <c r="J563" s="588"/>
      <c r="K563" s="588"/>
      <c r="L563" s="588"/>
      <c r="M563" s="588"/>
      <c r="N563" s="588"/>
      <c r="O563" s="588"/>
      <c r="P563" s="588"/>
      <c r="Q563" s="588"/>
    </row>
    <row r="564" spans="3:17" x14ac:dyDescent="0.25">
      <c r="C564" s="588"/>
      <c r="D564" s="588"/>
      <c r="E564" s="588"/>
      <c r="F564" s="588"/>
      <c r="G564" s="588"/>
      <c r="H564" s="588"/>
      <c r="I564" s="588"/>
      <c r="J564" s="588"/>
      <c r="K564" s="588"/>
      <c r="L564" s="588"/>
      <c r="M564" s="588"/>
      <c r="N564" s="588"/>
      <c r="O564" s="588"/>
      <c r="P564" s="588"/>
      <c r="Q564" s="588"/>
    </row>
    <row r="565" spans="3:17" x14ac:dyDescent="0.25">
      <c r="C565" s="588"/>
      <c r="D565" s="588"/>
      <c r="E565" s="588"/>
      <c r="F565" s="588"/>
      <c r="G565" s="588"/>
      <c r="H565" s="588"/>
      <c r="I565" s="588"/>
      <c r="J565" s="588"/>
      <c r="K565" s="588"/>
      <c r="L565" s="588"/>
      <c r="M565" s="588"/>
      <c r="N565" s="588"/>
      <c r="O565" s="588"/>
      <c r="P565" s="588"/>
      <c r="Q565" s="588"/>
    </row>
    <row r="566" spans="3:17" x14ac:dyDescent="0.25">
      <c r="C566" s="588"/>
      <c r="D566" s="588"/>
      <c r="E566" s="588"/>
      <c r="F566" s="588"/>
      <c r="G566" s="588"/>
      <c r="H566" s="588"/>
      <c r="I566" s="588"/>
      <c r="J566" s="588"/>
      <c r="K566" s="588"/>
      <c r="L566" s="588"/>
      <c r="M566" s="588"/>
      <c r="N566" s="588"/>
      <c r="O566" s="588"/>
      <c r="P566" s="588"/>
      <c r="Q566" s="588"/>
    </row>
    <row r="567" spans="3:17" x14ac:dyDescent="0.25">
      <c r="C567" s="588"/>
      <c r="D567" s="588"/>
      <c r="E567" s="588"/>
      <c r="F567" s="588"/>
      <c r="G567" s="588"/>
      <c r="H567" s="588"/>
      <c r="I567" s="588"/>
      <c r="J567" s="588"/>
      <c r="K567" s="588"/>
      <c r="L567" s="588"/>
      <c r="M567" s="588"/>
      <c r="N567" s="588"/>
      <c r="O567" s="588"/>
      <c r="P567" s="588"/>
      <c r="Q567" s="588"/>
    </row>
    <row r="568" spans="3:17" x14ac:dyDescent="0.25">
      <c r="C568" s="588"/>
      <c r="D568" s="588"/>
      <c r="E568" s="588"/>
      <c r="F568" s="588"/>
      <c r="G568" s="588"/>
      <c r="H568" s="588"/>
      <c r="I568" s="588"/>
      <c r="J568" s="588"/>
      <c r="K568" s="588"/>
      <c r="L568" s="588"/>
      <c r="M568" s="588"/>
      <c r="N568" s="588"/>
      <c r="O568" s="588"/>
      <c r="P568" s="588"/>
      <c r="Q568" s="588"/>
    </row>
    <row r="569" spans="3:17" x14ac:dyDescent="0.25">
      <c r="C569" s="588"/>
      <c r="D569" s="588"/>
      <c r="E569" s="588"/>
      <c r="F569" s="588"/>
      <c r="G569" s="588"/>
      <c r="H569" s="588"/>
      <c r="I569" s="588"/>
      <c r="J569" s="588"/>
      <c r="K569" s="588"/>
      <c r="L569" s="588"/>
      <c r="M569" s="588"/>
      <c r="N569" s="588"/>
      <c r="O569" s="588"/>
      <c r="P569" s="588"/>
      <c r="Q569" s="588"/>
    </row>
    <row r="570" spans="3:17" x14ac:dyDescent="0.25">
      <c r="C570" s="588"/>
      <c r="D570" s="588"/>
      <c r="E570" s="588"/>
      <c r="F570" s="588"/>
      <c r="G570" s="588"/>
      <c r="H570" s="588"/>
      <c r="I570" s="588"/>
      <c r="J570" s="588"/>
      <c r="K570" s="588"/>
      <c r="L570" s="588"/>
      <c r="M570" s="588"/>
      <c r="N570" s="588"/>
      <c r="O570" s="588"/>
      <c r="P570" s="588"/>
      <c r="Q570" s="588"/>
    </row>
    <row r="571" spans="3:17" x14ac:dyDescent="0.25">
      <c r="C571" s="588"/>
      <c r="D571" s="588"/>
      <c r="E571" s="588"/>
      <c r="F571" s="588"/>
      <c r="G571" s="588"/>
      <c r="H571" s="588"/>
      <c r="I571" s="588"/>
      <c r="J571" s="588"/>
      <c r="K571" s="588"/>
      <c r="L571" s="588"/>
      <c r="M571" s="588"/>
      <c r="N571" s="588"/>
      <c r="O571" s="588"/>
      <c r="P571" s="588"/>
      <c r="Q571" s="588"/>
    </row>
    <row r="572" spans="3:17" x14ac:dyDescent="0.25">
      <c r="C572" s="588"/>
      <c r="D572" s="588"/>
      <c r="E572" s="588"/>
      <c r="F572" s="588"/>
      <c r="G572" s="588"/>
      <c r="H572" s="588"/>
      <c r="I572" s="588"/>
      <c r="J572" s="588"/>
      <c r="K572" s="588"/>
      <c r="L572" s="588"/>
      <c r="M572" s="588"/>
      <c r="N572" s="588"/>
      <c r="O572" s="588"/>
      <c r="P572" s="588"/>
      <c r="Q572" s="588"/>
    </row>
    <row r="573" spans="3:17" x14ac:dyDescent="0.25">
      <c r="C573" s="588"/>
      <c r="D573" s="588"/>
      <c r="E573" s="588"/>
      <c r="F573" s="588"/>
      <c r="G573" s="588"/>
      <c r="H573" s="588"/>
      <c r="I573" s="588"/>
      <c r="J573" s="588"/>
      <c r="K573" s="588"/>
      <c r="L573" s="588"/>
      <c r="M573" s="588"/>
      <c r="N573" s="588"/>
      <c r="O573" s="588"/>
      <c r="P573" s="588"/>
      <c r="Q573" s="588"/>
    </row>
    <row r="574" spans="3:17" x14ac:dyDescent="0.25">
      <c r="C574" s="588"/>
      <c r="D574" s="588"/>
      <c r="E574" s="588"/>
      <c r="F574" s="588"/>
      <c r="G574" s="588"/>
      <c r="H574" s="588"/>
      <c r="I574" s="588"/>
      <c r="J574" s="588"/>
      <c r="K574" s="588"/>
      <c r="L574" s="588"/>
      <c r="M574" s="588"/>
      <c r="N574" s="588"/>
      <c r="O574" s="588"/>
      <c r="P574" s="588"/>
      <c r="Q574" s="588"/>
    </row>
    <row r="575" spans="3:17" x14ac:dyDescent="0.25">
      <c r="C575" s="588"/>
      <c r="D575" s="588"/>
      <c r="E575" s="588"/>
      <c r="F575" s="588"/>
      <c r="G575" s="588"/>
      <c r="H575" s="588"/>
      <c r="I575" s="588"/>
      <c r="J575" s="588"/>
      <c r="K575" s="588"/>
      <c r="L575" s="588"/>
      <c r="M575" s="588"/>
      <c r="N575" s="588"/>
      <c r="O575" s="588"/>
      <c r="P575" s="588"/>
      <c r="Q575" s="588"/>
    </row>
    <row r="576" spans="3:17" x14ac:dyDescent="0.25">
      <c r="C576" s="588"/>
      <c r="D576" s="588"/>
      <c r="E576" s="588"/>
      <c r="F576" s="588"/>
      <c r="G576" s="588"/>
      <c r="H576" s="588"/>
      <c r="I576" s="588"/>
      <c r="J576" s="588"/>
      <c r="K576" s="588"/>
      <c r="L576" s="588"/>
      <c r="M576" s="588"/>
      <c r="N576" s="588"/>
      <c r="O576" s="588"/>
      <c r="P576" s="588"/>
      <c r="Q576" s="588"/>
    </row>
    <row r="577" spans="3:17" x14ac:dyDescent="0.25">
      <c r="C577" s="588"/>
      <c r="D577" s="588"/>
      <c r="E577" s="588"/>
      <c r="F577" s="588"/>
      <c r="G577" s="588"/>
      <c r="H577" s="588"/>
      <c r="I577" s="588"/>
      <c r="J577" s="588"/>
      <c r="K577" s="588"/>
      <c r="L577" s="588"/>
      <c r="M577" s="588"/>
      <c r="N577" s="588"/>
      <c r="O577" s="588"/>
      <c r="P577" s="588"/>
      <c r="Q577" s="588"/>
    </row>
    <row r="578" spans="3:17" x14ac:dyDescent="0.25">
      <c r="C578" s="588"/>
      <c r="D578" s="588"/>
      <c r="E578" s="588"/>
      <c r="F578" s="588"/>
      <c r="G578" s="588"/>
      <c r="H578" s="588"/>
      <c r="I578" s="588"/>
      <c r="J578" s="588"/>
      <c r="K578" s="588"/>
      <c r="L578" s="588"/>
      <c r="M578" s="588"/>
      <c r="N578" s="588"/>
      <c r="O578" s="588"/>
      <c r="P578" s="588"/>
      <c r="Q578" s="588"/>
    </row>
    <row r="579" spans="3:17" x14ac:dyDescent="0.25">
      <c r="C579" s="588"/>
      <c r="D579" s="588"/>
      <c r="E579" s="588"/>
      <c r="F579" s="588"/>
      <c r="G579" s="588"/>
      <c r="H579" s="588"/>
      <c r="I579" s="588"/>
      <c r="J579" s="588"/>
      <c r="K579" s="588"/>
      <c r="L579" s="588"/>
      <c r="M579" s="588"/>
      <c r="N579" s="588"/>
      <c r="O579" s="588"/>
      <c r="P579" s="588"/>
      <c r="Q579" s="588"/>
    </row>
    <row r="580" spans="3:17" x14ac:dyDescent="0.25">
      <c r="C580" s="588"/>
      <c r="D580" s="588"/>
      <c r="E580" s="588"/>
      <c r="F580" s="588"/>
      <c r="G580" s="588"/>
      <c r="H580" s="588"/>
      <c r="I580" s="588"/>
      <c r="J580" s="588"/>
      <c r="K580" s="588"/>
      <c r="L580" s="588"/>
      <c r="M580" s="588"/>
      <c r="N580" s="588"/>
      <c r="O580" s="588"/>
      <c r="P580" s="588"/>
      <c r="Q580" s="588"/>
    </row>
    <row r="581" spans="3:17" x14ac:dyDescent="0.25">
      <c r="C581" s="588"/>
      <c r="D581" s="588"/>
      <c r="E581" s="588"/>
      <c r="F581" s="588"/>
      <c r="G581" s="588"/>
      <c r="H581" s="588"/>
      <c r="I581" s="588"/>
      <c r="J581" s="588"/>
      <c r="K581" s="588"/>
      <c r="L581" s="588"/>
      <c r="M581" s="588"/>
      <c r="N581" s="588"/>
      <c r="O581" s="588"/>
      <c r="P581" s="588"/>
      <c r="Q581" s="588"/>
    </row>
    <row r="582" spans="3:17" x14ac:dyDescent="0.25">
      <c r="C582" s="588"/>
      <c r="D582" s="588"/>
      <c r="E582" s="588"/>
      <c r="F582" s="588"/>
      <c r="G582" s="588"/>
      <c r="H582" s="588"/>
      <c r="I582" s="588"/>
      <c r="J582" s="588"/>
      <c r="K582" s="588"/>
      <c r="L582" s="588"/>
      <c r="M582" s="588"/>
      <c r="N582" s="588"/>
      <c r="O582" s="588"/>
      <c r="P582" s="588"/>
      <c r="Q582" s="588"/>
    </row>
    <row r="583" spans="3:17" x14ac:dyDescent="0.25">
      <c r="C583" s="588"/>
      <c r="D583" s="588"/>
      <c r="E583" s="588"/>
      <c r="F583" s="588"/>
      <c r="G583" s="588"/>
      <c r="H583" s="588"/>
      <c r="I583" s="588"/>
      <c r="J583" s="588"/>
      <c r="K583" s="588"/>
      <c r="L583" s="588"/>
      <c r="M583" s="588"/>
      <c r="N583" s="588"/>
      <c r="O583" s="588"/>
      <c r="P583" s="588"/>
      <c r="Q583" s="588"/>
    </row>
    <row r="584" spans="3:17" x14ac:dyDescent="0.25">
      <c r="C584" s="588"/>
      <c r="D584" s="588"/>
      <c r="E584" s="588"/>
      <c r="F584" s="588"/>
      <c r="G584" s="588"/>
      <c r="H584" s="588"/>
      <c r="I584" s="588"/>
      <c r="J584" s="588"/>
      <c r="K584" s="588"/>
      <c r="L584" s="588"/>
      <c r="M584" s="588"/>
      <c r="N584" s="588"/>
      <c r="O584" s="588"/>
      <c r="P584" s="588"/>
      <c r="Q584" s="588"/>
    </row>
    <row r="585" spans="3:17" x14ac:dyDescent="0.25">
      <c r="C585" s="588"/>
      <c r="D585" s="588"/>
      <c r="E585" s="588"/>
      <c r="F585" s="588"/>
      <c r="G585" s="588"/>
      <c r="H585" s="588"/>
      <c r="I585" s="588"/>
      <c r="J585" s="588"/>
      <c r="K585" s="588"/>
      <c r="L585" s="588"/>
      <c r="M585" s="588"/>
      <c r="N585" s="588"/>
      <c r="O585" s="588"/>
      <c r="P585" s="588"/>
      <c r="Q585" s="588"/>
    </row>
    <row r="586" spans="3:17" x14ac:dyDescent="0.25">
      <c r="C586" s="588"/>
      <c r="D586" s="588"/>
      <c r="E586" s="588"/>
      <c r="F586" s="588"/>
      <c r="G586" s="588"/>
      <c r="H586" s="588"/>
      <c r="I586" s="588"/>
      <c r="J586" s="588"/>
      <c r="K586" s="588"/>
      <c r="L586" s="588"/>
      <c r="M586" s="588"/>
      <c r="N586" s="588"/>
      <c r="O586" s="588"/>
      <c r="P586" s="588"/>
      <c r="Q586" s="588"/>
    </row>
    <row r="587" spans="3:17" x14ac:dyDescent="0.25">
      <c r="C587" s="588"/>
      <c r="D587" s="588"/>
      <c r="E587" s="588"/>
      <c r="F587" s="588"/>
      <c r="G587" s="588"/>
      <c r="H587" s="588"/>
      <c r="I587" s="588"/>
      <c r="J587" s="588"/>
      <c r="K587" s="588"/>
      <c r="L587" s="588"/>
      <c r="M587" s="588"/>
      <c r="N587" s="588"/>
      <c r="O587" s="588"/>
      <c r="P587" s="588"/>
      <c r="Q587" s="588"/>
    </row>
    <row r="588" spans="3:17" x14ac:dyDescent="0.25">
      <c r="C588" s="588"/>
      <c r="D588" s="588"/>
      <c r="E588" s="588"/>
      <c r="F588" s="588"/>
      <c r="G588" s="588"/>
      <c r="H588" s="588"/>
      <c r="I588" s="588"/>
      <c r="J588" s="588"/>
      <c r="K588" s="588"/>
      <c r="L588" s="588"/>
      <c r="M588" s="588"/>
      <c r="N588" s="588"/>
      <c r="O588" s="588"/>
      <c r="P588" s="588"/>
      <c r="Q588" s="588"/>
    </row>
    <row r="589" spans="3:17" x14ac:dyDescent="0.25">
      <c r="C589" s="588"/>
      <c r="D589" s="588"/>
      <c r="E589" s="588"/>
      <c r="F589" s="588"/>
      <c r="G589" s="588"/>
      <c r="H589" s="588"/>
      <c r="I589" s="588"/>
      <c r="J589" s="588"/>
      <c r="K589" s="588"/>
      <c r="L589" s="588"/>
      <c r="M589" s="588"/>
      <c r="N589" s="588"/>
      <c r="O589" s="588"/>
      <c r="P589" s="588"/>
      <c r="Q589" s="588"/>
    </row>
    <row r="590" spans="3:17" x14ac:dyDescent="0.25">
      <c r="C590" s="588"/>
      <c r="D590" s="588"/>
      <c r="E590" s="588"/>
      <c r="F590" s="588"/>
      <c r="G590" s="588"/>
      <c r="H590" s="588"/>
      <c r="I590" s="588"/>
      <c r="J590" s="588"/>
      <c r="K590" s="588"/>
      <c r="L590" s="588"/>
      <c r="M590" s="588"/>
      <c r="N590" s="588"/>
      <c r="O590" s="588"/>
      <c r="P590" s="588"/>
      <c r="Q590" s="588"/>
    </row>
    <row r="591" spans="3:17" x14ac:dyDescent="0.25">
      <c r="C591" s="588"/>
      <c r="D591" s="588"/>
      <c r="E591" s="588"/>
      <c r="F591" s="588"/>
      <c r="G591" s="588"/>
      <c r="H591" s="588"/>
      <c r="I591" s="588"/>
      <c r="J591" s="588"/>
      <c r="K591" s="588"/>
      <c r="L591" s="588"/>
      <c r="M591" s="588"/>
      <c r="N591" s="588"/>
      <c r="O591" s="588"/>
      <c r="P591" s="588"/>
      <c r="Q591" s="588"/>
    </row>
    <row r="592" spans="3:17" x14ac:dyDescent="0.25">
      <c r="C592" s="588"/>
      <c r="D592" s="588"/>
      <c r="E592" s="588"/>
      <c r="F592" s="588"/>
      <c r="G592" s="588"/>
      <c r="H592" s="588"/>
      <c r="I592" s="588"/>
      <c r="J592" s="588"/>
      <c r="K592" s="588"/>
      <c r="L592" s="588"/>
      <c r="M592" s="588"/>
      <c r="N592" s="588"/>
      <c r="O592" s="588"/>
      <c r="P592" s="588"/>
      <c r="Q592" s="588"/>
    </row>
    <row r="593" spans="3:17" x14ac:dyDescent="0.25">
      <c r="C593" s="588"/>
      <c r="D593" s="588"/>
      <c r="E593" s="588"/>
      <c r="F593" s="588"/>
      <c r="G593" s="588"/>
      <c r="H593" s="588"/>
      <c r="I593" s="588"/>
      <c r="J593" s="588"/>
      <c r="K593" s="588"/>
      <c r="L593" s="588"/>
      <c r="M593" s="588"/>
      <c r="N593" s="588"/>
      <c r="O593" s="588"/>
      <c r="P593" s="588"/>
      <c r="Q593" s="588"/>
    </row>
    <row r="594" spans="3:17" x14ac:dyDescent="0.25">
      <c r="C594" s="588"/>
      <c r="D594" s="588"/>
      <c r="E594" s="588"/>
      <c r="F594" s="588"/>
      <c r="G594" s="588"/>
      <c r="H594" s="588"/>
      <c r="I594" s="588"/>
      <c r="J594" s="588"/>
      <c r="K594" s="588"/>
      <c r="L594" s="588"/>
      <c r="M594" s="588"/>
      <c r="N594" s="588"/>
      <c r="O594" s="588"/>
      <c r="P594" s="588"/>
      <c r="Q594" s="588"/>
    </row>
    <row r="595" spans="3:17" x14ac:dyDescent="0.25">
      <c r="C595" s="588"/>
      <c r="D595" s="588"/>
      <c r="E595" s="588"/>
      <c r="F595" s="588"/>
      <c r="G595" s="588"/>
      <c r="H595" s="588"/>
      <c r="I595" s="588"/>
      <c r="J595" s="588"/>
      <c r="K595" s="588"/>
      <c r="L595" s="588"/>
      <c r="M595" s="588"/>
      <c r="N595" s="588"/>
      <c r="O595" s="588"/>
      <c r="P595" s="588"/>
      <c r="Q595" s="588"/>
    </row>
    <row r="596" spans="3:17" x14ac:dyDescent="0.25">
      <c r="C596" s="588"/>
      <c r="D596" s="588"/>
      <c r="E596" s="588"/>
      <c r="F596" s="588"/>
      <c r="G596" s="588"/>
      <c r="H596" s="588"/>
      <c r="I596" s="588"/>
      <c r="J596" s="588"/>
      <c r="K596" s="588"/>
      <c r="L596" s="588"/>
      <c r="M596" s="588"/>
      <c r="N596" s="588"/>
      <c r="O596" s="588"/>
      <c r="P596" s="588"/>
      <c r="Q596" s="588"/>
    </row>
    <row r="597" spans="3:17" x14ac:dyDescent="0.25">
      <c r="C597" s="588"/>
      <c r="D597" s="588"/>
      <c r="E597" s="588"/>
      <c r="F597" s="588"/>
      <c r="G597" s="588"/>
      <c r="H597" s="588"/>
      <c r="I597" s="588"/>
      <c r="J597" s="588"/>
      <c r="K597" s="588"/>
      <c r="L597" s="588"/>
      <c r="M597" s="588"/>
      <c r="N597" s="588"/>
      <c r="O597" s="588"/>
      <c r="P597" s="588"/>
      <c r="Q597" s="588"/>
    </row>
    <row r="598" spans="3:17" x14ac:dyDescent="0.25">
      <c r="C598" s="588"/>
      <c r="D598" s="588"/>
      <c r="E598" s="588"/>
      <c r="F598" s="588"/>
      <c r="G598" s="588"/>
      <c r="H598" s="588"/>
      <c r="I598" s="588"/>
      <c r="J598" s="588"/>
      <c r="K598" s="588"/>
      <c r="L598" s="588"/>
      <c r="M598" s="588"/>
      <c r="N598" s="588"/>
      <c r="O598" s="588"/>
      <c r="P598" s="588"/>
      <c r="Q598" s="588"/>
    </row>
    <row r="599" spans="3:17" x14ac:dyDescent="0.25">
      <c r="C599" s="588"/>
      <c r="D599" s="588"/>
      <c r="E599" s="588"/>
      <c r="F599" s="588"/>
      <c r="G599" s="588"/>
      <c r="H599" s="588"/>
      <c r="I599" s="588"/>
      <c r="J599" s="588"/>
      <c r="K599" s="588"/>
      <c r="L599" s="588"/>
      <c r="M599" s="588"/>
      <c r="N599" s="588"/>
      <c r="O599" s="588"/>
      <c r="P599" s="588"/>
      <c r="Q599" s="588"/>
    </row>
    <row r="600" spans="3:17" x14ac:dyDescent="0.25">
      <c r="C600" s="588"/>
      <c r="D600" s="588"/>
      <c r="E600" s="588"/>
      <c r="F600" s="588"/>
      <c r="G600" s="588"/>
      <c r="H600" s="588"/>
      <c r="I600" s="588"/>
      <c r="J600" s="588"/>
      <c r="K600" s="588"/>
      <c r="L600" s="588"/>
      <c r="M600" s="588"/>
      <c r="N600" s="588"/>
      <c r="O600" s="588"/>
      <c r="P600" s="588"/>
      <c r="Q600" s="588"/>
    </row>
    <row r="601" spans="3:17" x14ac:dyDescent="0.25">
      <c r="C601" s="588"/>
      <c r="D601" s="588"/>
      <c r="E601" s="588"/>
      <c r="F601" s="588"/>
      <c r="G601" s="588"/>
      <c r="H601" s="588"/>
      <c r="I601" s="588"/>
      <c r="J601" s="588"/>
      <c r="K601" s="588"/>
      <c r="L601" s="588"/>
      <c r="M601" s="588"/>
      <c r="N601" s="588"/>
      <c r="O601" s="588"/>
      <c r="P601" s="588"/>
      <c r="Q601" s="588"/>
    </row>
    <row r="602" spans="3:17" x14ac:dyDescent="0.25">
      <c r="C602" s="588"/>
      <c r="D602" s="588"/>
      <c r="E602" s="588"/>
      <c r="F602" s="588"/>
      <c r="G602" s="588"/>
      <c r="H602" s="588"/>
      <c r="I602" s="588"/>
      <c r="J602" s="588"/>
      <c r="K602" s="588"/>
      <c r="L602" s="588"/>
      <c r="M602" s="588"/>
      <c r="N602" s="588"/>
      <c r="O602" s="588"/>
      <c r="P602" s="588"/>
      <c r="Q602" s="588"/>
    </row>
    <row r="603" spans="3:17" x14ac:dyDescent="0.25">
      <c r="C603" s="588"/>
      <c r="D603" s="588"/>
      <c r="E603" s="588"/>
      <c r="F603" s="588"/>
      <c r="G603" s="588"/>
      <c r="H603" s="588"/>
      <c r="I603" s="588"/>
      <c r="J603" s="588"/>
      <c r="K603" s="588"/>
      <c r="L603" s="588"/>
      <c r="M603" s="588"/>
      <c r="N603" s="588"/>
      <c r="O603" s="588"/>
      <c r="P603" s="588"/>
      <c r="Q603" s="588"/>
    </row>
    <row r="604" spans="3:17" x14ac:dyDescent="0.25">
      <c r="C604" s="588"/>
      <c r="D604" s="588"/>
      <c r="E604" s="588"/>
      <c r="F604" s="588"/>
      <c r="G604" s="588"/>
      <c r="H604" s="588"/>
      <c r="I604" s="588"/>
      <c r="J604" s="588"/>
      <c r="K604" s="588"/>
      <c r="L604" s="588"/>
      <c r="M604" s="588"/>
      <c r="N604" s="588"/>
      <c r="O604" s="588"/>
      <c r="P604" s="588"/>
      <c r="Q604" s="588"/>
    </row>
    <row r="605" spans="3:17" x14ac:dyDescent="0.25">
      <c r="C605" s="588"/>
      <c r="D605" s="588"/>
      <c r="E605" s="588"/>
      <c r="F605" s="588"/>
      <c r="G605" s="588"/>
      <c r="H605" s="588"/>
      <c r="I605" s="588"/>
      <c r="J605" s="588"/>
      <c r="K605" s="588"/>
      <c r="L605" s="588"/>
      <c r="M605" s="588"/>
      <c r="N605" s="588"/>
      <c r="O605" s="588"/>
      <c r="P605" s="588"/>
      <c r="Q605" s="588"/>
    </row>
  </sheetData>
  <sheetProtection password="F4D7" sheet="1" objects="1" scenarios="1"/>
  <mergeCells count="36">
    <mergeCell ref="D1:G4"/>
    <mergeCell ref="A55:B55"/>
    <mergeCell ref="A56:B56"/>
    <mergeCell ref="A58:B58"/>
    <mergeCell ref="A48:B48"/>
    <mergeCell ref="A49:B49"/>
    <mergeCell ref="A50:B50"/>
    <mergeCell ref="A51:B51"/>
    <mergeCell ref="A52:B52"/>
    <mergeCell ref="A54:B54"/>
    <mergeCell ref="A47:B47"/>
    <mergeCell ref="A34:B34"/>
    <mergeCell ref="A36:B36"/>
    <mergeCell ref="A37:B37"/>
    <mergeCell ref="A38:B38"/>
    <mergeCell ref="A40:B40"/>
    <mergeCell ref="A41:B41"/>
    <mergeCell ref="A42:B42"/>
    <mergeCell ref="A43:B43"/>
    <mergeCell ref="A44:B44"/>
    <mergeCell ref="A45:B45"/>
    <mergeCell ref="A46:B46"/>
    <mergeCell ref="A33:B33"/>
    <mergeCell ref="A7:C7"/>
    <mergeCell ref="A8:C8"/>
    <mergeCell ref="A10:B10"/>
    <mergeCell ref="A11:B11"/>
    <mergeCell ref="A12:B12"/>
    <mergeCell ref="A13:B13"/>
    <mergeCell ref="A14:B14"/>
    <mergeCell ref="A16:B16"/>
    <mergeCell ref="A28:B28"/>
    <mergeCell ref="A30:B30"/>
    <mergeCell ref="A32:B32"/>
    <mergeCell ref="A6:C6"/>
    <mergeCell ref="A1:B4"/>
  </mergeCells>
  <pageMargins left="0.25" right="0.25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4"/>
  <sheetViews>
    <sheetView showGridLines="0" tabSelected="1" zoomScale="90" zoomScaleNormal="90" workbookViewId="0">
      <selection activeCell="C16" sqref="C16"/>
    </sheetView>
  </sheetViews>
  <sheetFormatPr baseColWidth="10" defaultRowHeight="15" x14ac:dyDescent="0.25"/>
  <cols>
    <col min="1" max="1" width="30.85546875" style="306" bestFit="1" customWidth="1"/>
    <col min="2" max="2" width="14" style="155" customWidth="1"/>
    <col min="3" max="17" width="15.85546875" style="539" customWidth="1"/>
    <col min="18" max="16384" width="11.42578125" style="539"/>
  </cols>
  <sheetData>
    <row r="1" spans="1:28" ht="15" customHeight="1" x14ac:dyDescent="0.25">
      <c r="A1" s="804"/>
      <c r="B1" s="804"/>
      <c r="D1" s="803" t="s">
        <v>295</v>
      </c>
      <c r="E1" s="803"/>
      <c r="F1" s="803"/>
      <c r="G1" s="803"/>
    </row>
    <row r="2" spans="1:28" ht="15" customHeight="1" x14ac:dyDescent="0.25">
      <c r="A2" s="804"/>
      <c r="B2" s="804"/>
      <c r="C2" s="802"/>
      <c r="D2" s="803"/>
      <c r="E2" s="803"/>
      <c r="F2" s="803"/>
      <c r="G2" s="803"/>
    </row>
    <row r="3" spans="1:28" ht="15" customHeight="1" x14ac:dyDescent="0.25">
      <c r="A3" s="804"/>
      <c r="B3" s="804"/>
      <c r="C3" s="802"/>
      <c r="D3" s="803"/>
      <c r="E3" s="803"/>
      <c r="F3" s="803"/>
      <c r="G3" s="803"/>
    </row>
    <row r="4" spans="1:28" ht="15" customHeight="1" x14ac:dyDescent="0.25">
      <c r="A4" s="804"/>
      <c r="B4" s="804"/>
      <c r="C4" s="802"/>
      <c r="D4" s="803"/>
      <c r="E4" s="803"/>
      <c r="F4" s="803"/>
      <c r="G4" s="803"/>
    </row>
    <row r="6" spans="1:28" ht="18.75" x14ac:dyDescent="0.3">
      <c r="A6" s="791" t="str">
        <f>'Datos de Ingreso'!B2</f>
        <v>XYZ</v>
      </c>
      <c r="B6" s="791"/>
      <c r="C6" s="791"/>
    </row>
    <row r="7" spans="1:28" x14ac:dyDescent="0.25">
      <c r="A7" s="747" t="s">
        <v>342</v>
      </c>
      <c r="B7" s="747"/>
      <c r="C7" s="747"/>
    </row>
    <row r="8" spans="1:28" x14ac:dyDescent="0.25">
      <c r="A8" s="748" t="s">
        <v>9</v>
      </c>
      <c r="B8" s="748"/>
      <c r="C8" s="748"/>
    </row>
    <row r="9" spans="1:28" s="297" customFormat="1" ht="12.75" x14ac:dyDescent="0.2">
      <c r="A9" s="299"/>
      <c r="B9" s="299"/>
    </row>
    <row r="10" spans="1:28" s="569" customFormat="1" ht="15.75" x14ac:dyDescent="0.25">
      <c r="A10" s="775" t="s">
        <v>8</v>
      </c>
      <c r="B10" s="776"/>
      <c r="C10" s="567" t="s">
        <v>311</v>
      </c>
      <c r="D10" s="567" t="s">
        <v>312</v>
      </c>
      <c r="E10" s="567" t="s">
        <v>313</v>
      </c>
      <c r="F10" s="567" t="s">
        <v>314</v>
      </c>
      <c r="G10" s="567" t="s">
        <v>315</v>
      </c>
      <c r="H10" s="567" t="s">
        <v>316</v>
      </c>
      <c r="I10" s="567" t="s">
        <v>317</v>
      </c>
      <c r="J10" s="567" t="s">
        <v>318</v>
      </c>
      <c r="K10" s="567" t="s">
        <v>319</v>
      </c>
      <c r="L10" s="567" t="s">
        <v>320</v>
      </c>
      <c r="M10" s="567" t="s">
        <v>321</v>
      </c>
      <c r="N10" s="567" t="s">
        <v>322</v>
      </c>
      <c r="O10" s="567" t="s">
        <v>323</v>
      </c>
      <c r="P10" s="567" t="s">
        <v>324</v>
      </c>
      <c r="Q10" s="567" t="s">
        <v>325</v>
      </c>
      <c r="R10" s="568" t="s">
        <v>141</v>
      </c>
    </row>
    <row r="11" spans="1:28" s="569" customFormat="1" x14ac:dyDescent="0.25">
      <c r="A11" s="792" t="s">
        <v>333</v>
      </c>
      <c r="B11" s="793"/>
      <c r="C11" s="574">
        <f>'Flujo Anual'!C61</f>
        <v>0</v>
      </c>
      <c r="D11" s="574">
        <f>'Flujo Anual'!D61</f>
        <v>0</v>
      </c>
      <c r="E11" s="574">
        <f>'Flujo Anual'!E61</f>
        <v>0</v>
      </c>
      <c r="F11" s="574">
        <f>'Flujo Anual'!F61</f>
        <v>0</v>
      </c>
      <c r="G11" s="574">
        <f>'Flujo Anual'!G61</f>
        <v>0</v>
      </c>
      <c r="H11" s="574">
        <f>'Flujo Anual'!H61</f>
        <v>0</v>
      </c>
      <c r="I11" s="574">
        <f>'Flujo Anual'!I61</f>
        <v>0</v>
      </c>
      <c r="J11" s="574">
        <f>'Flujo Anual'!J61</f>
        <v>0</v>
      </c>
      <c r="K11" s="574">
        <f>'Flujo Anual'!K61</f>
        <v>0</v>
      </c>
      <c r="L11" s="574">
        <f>'Flujo Anual'!L61</f>
        <v>0</v>
      </c>
      <c r="M11" s="574">
        <f>'Flujo Anual'!M61</f>
        <v>0</v>
      </c>
      <c r="N11" s="574">
        <f>'Flujo Anual'!N61</f>
        <v>0</v>
      </c>
      <c r="O11" s="574">
        <f>'Flujo Anual'!O61</f>
        <v>0</v>
      </c>
      <c r="P11" s="574">
        <f>'Flujo Anual'!P61</f>
        <v>0</v>
      </c>
      <c r="Q11" s="574">
        <f>'Flujo Anual'!Q61</f>
        <v>0</v>
      </c>
      <c r="R11" s="571">
        <f>SUM(C11:Q11)</f>
        <v>0</v>
      </c>
    </row>
    <row r="12" spans="1:28" s="569" customFormat="1" x14ac:dyDescent="0.25">
      <c r="A12" s="534" t="s">
        <v>334</v>
      </c>
      <c r="B12" s="535"/>
      <c r="C12" s="573">
        <f>'Flujo Anual'!C62+'Flujo Anual'!C64</f>
        <v>0</v>
      </c>
      <c r="D12" s="573">
        <f>'Flujo Anual'!D62+'Flujo Anual'!D64</f>
        <v>0</v>
      </c>
      <c r="E12" s="573">
        <f>'Flujo Anual'!E62+'Flujo Anual'!E64</f>
        <v>0</v>
      </c>
      <c r="F12" s="573">
        <f>'Flujo Anual'!F62+'Flujo Anual'!F64</f>
        <v>0</v>
      </c>
      <c r="G12" s="573">
        <f>'Flujo Anual'!G62+'Flujo Anual'!G64</f>
        <v>0</v>
      </c>
      <c r="H12" s="573">
        <f>'Flujo Anual'!H62+'Flujo Anual'!H64</f>
        <v>0</v>
      </c>
      <c r="I12" s="573">
        <f>'Flujo Anual'!I62+'Flujo Anual'!I64</f>
        <v>0</v>
      </c>
      <c r="J12" s="573">
        <f>'Flujo Anual'!J62+'Flujo Anual'!J64</f>
        <v>0</v>
      </c>
      <c r="K12" s="573">
        <f>'Flujo Anual'!K62+'Flujo Anual'!K64</f>
        <v>0</v>
      </c>
      <c r="L12" s="573">
        <f>'Flujo Anual'!L62+'Flujo Anual'!L64</f>
        <v>0</v>
      </c>
      <c r="M12" s="573">
        <f>'Flujo Anual'!M62+'Flujo Anual'!M64</f>
        <v>0</v>
      </c>
      <c r="N12" s="573">
        <f>'Flujo Anual'!N62+'Flujo Anual'!N64</f>
        <v>0</v>
      </c>
      <c r="O12" s="573">
        <f>'Flujo Anual'!O62+'Flujo Anual'!O64</f>
        <v>0</v>
      </c>
      <c r="P12" s="573">
        <f>'Flujo Anual'!P62+'Flujo Anual'!P64</f>
        <v>0</v>
      </c>
      <c r="Q12" s="573">
        <f>'Flujo Anual'!Q62+'Flujo Anual'!Q64</f>
        <v>0</v>
      </c>
      <c r="R12" s="571">
        <f>SUM(C12:Q12)</f>
        <v>0</v>
      </c>
      <c r="S12" s="572"/>
      <c r="T12" s="572"/>
      <c r="U12" s="572"/>
      <c r="V12" s="572"/>
      <c r="W12" s="572"/>
      <c r="X12" s="572"/>
      <c r="Y12" s="572"/>
      <c r="Z12" s="572"/>
      <c r="AA12" s="572"/>
      <c r="AB12" s="572"/>
    </row>
    <row r="13" spans="1:28" s="569" customFormat="1" x14ac:dyDescent="0.25">
      <c r="A13" s="534" t="s">
        <v>335</v>
      </c>
      <c r="B13" s="535"/>
      <c r="C13" s="573">
        <f>'Flujo Anual'!C38</f>
        <v>0</v>
      </c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1">
        <f t="shared" ref="R13:R17" si="0">SUM(C13:Q13)</f>
        <v>0</v>
      </c>
      <c r="S13" s="572"/>
      <c r="T13" s="572"/>
      <c r="U13" s="572"/>
      <c r="V13" s="572"/>
      <c r="W13" s="572"/>
      <c r="X13" s="572"/>
      <c r="Y13" s="572"/>
      <c r="Z13" s="572"/>
      <c r="AA13" s="572"/>
      <c r="AB13" s="572"/>
    </row>
    <row r="14" spans="1:28" s="569" customFormat="1" x14ac:dyDescent="0.25">
      <c r="A14" s="534" t="s">
        <v>336</v>
      </c>
      <c r="B14" s="535"/>
      <c r="C14" s="573">
        <f>'Flujo Anual'!C41</f>
        <v>0</v>
      </c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1">
        <f t="shared" si="0"/>
        <v>0</v>
      </c>
      <c r="S14" s="572"/>
      <c r="T14" s="572"/>
      <c r="U14" s="572"/>
      <c r="V14" s="572"/>
      <c r="W14" s="572"/>
      <c r="X14" s="572"/>
      <c r="Y14" s="572"/>
      <c r="Z14" s="572"/>
      <c r="AA14" s="572"/>
      <c r="AB14" s="572"/>
    </row>
    <row r="15" spans="1:28" s="569" customFormat="1" x14ac:dyDescent="0.25">
      <c r="A15" s="534" t="s">
        <v>337</v>
      </c>
      <c r="B15" s="535"/>
      <c r="C15" s="573">
        <f>'Flujo Anual'!C63</f>
        <v>0</v>
      </c>
      <c r="D15" s="573">
        <f>'Flujo Anual'!D63</f>
        <v>0</v>
      </c>
      <c r="E15" s="573">
        <f>'Flujo Anual'!E63</f>
        <v>0</v>
      </c>
      <c r="F15" s="573">
        <f>'Flujo Anual'!F63</f>
        <v>0</v>
      </c>
      <c r="G15" s="573">
        <f>'Flujo Anual'!G63</f>
        <v>0</v>
      </c>
      <c r="H15" s="573">
        <f>'Flujo Anual'!H63</f>
        <v>0</v>
      </c>
      <c r="I15" s="573">
        <f>'Flujo Anual'!I63</f>
        <v>0</v>
      </c>
      <c r="J15" s="573">
        <f>'Flujo Anual'!J63</f>
        <v>0</v>
      </c>
      <c r="K15" s="573">
        <f>'Flujo Anual'!K63</f>
        <v>0</v>
      </c>
      <c r="L15" s="573">
        <f>'Flujo Anual'!L63</f>
        <v>0</v>
      </c>
      <c r="M15" s="573">
        <f>'Flujo Anual'!M63</f>
        <v>0</v>
      </c>
      <c r="N15" s="573">
        <f>'Flujo Anual'!N63</f>
        <v>0</v>
      </c>
      <c r="O15" s="573">
        <f>'Flujo Anual'!O63</f>
        <v>0</v>
      </c>
      <c r="P15" s="573">
        <f>'Flujo Anual'!P63</f>
        <v>0</v>
      </c>
      <c r="Q15" s="573">
        <f>'Flujo Anual'!Q63</f>
        <v>0</v>
      </c>
      <c r="R15" s="571">
        <f t="shared" si="0"/>
        <v>0</v>
      </c>
      <c r="S15" s="572"/>
      <c r="T15" s="572"/>
      <c r="U15" s="572"/>
      <c r="V15" s="572"/>
      <c r="W15" s="572"/>
      <c r="X15" s="572"/>
      <c r="Y15" s="572"/>
      <c r="Z15" s="572"/>
      <c r="AA15" s="572"/>
      <c r="AB15" s="572"/>
    </row>
    <row r="16" spans="1:28" s="569" customFormat="1" x14ac:dyDescent="0.25">
      <c r="A16" s="603" t="s">
        <v>343</v>
      </c>
      <c r="B16" s="604"/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6"/>
      <c r="R16" s="571">
        <f t="shared" si="0"/>
        <v>0</v>
      </c>
      <c r="S16" s="572"/>
      <c r="T16" s="572"/>
      <c r="U16" s="572"/>
      <c r="V16" s="572"/>
      <c r="W16" s="572"/>
      <c r="X16" s="572"/>
      <c r="Y16" s="572"/>
      <c r="Z16" s="572"/>
      <c r="AA16" s="572"/>
      <c r="AB16" s="572"/>
    </row>
    <row r="17" spans="1:18" s="569" customFormat="1" x14ac:dyDescent="0.25">
      <c r="A17" s="792" t="s">
        <v>338</v>
      </c>
      <c r="B17" s="793"/>
      <c r="C17" s="574">
        <f>C11+C12-C13+C14-C15+C16</f>
        <v>0</v>
      </c>
      <c r="D17" s="574">
        <f t="shared" ref="D17:Q17" si="1">D11+D12-D13+D14-D15+D16</f>
        <v>0</v>
      </c>
      <c r="E17" s="574">
        <f t="shared" si="1"/>
        <v>0</v>
      </c>
      <c r="F17" s="574">
        <f t="shared" si="1"/>
        <v>0</v>
      </c>
      <c r="G17" s="574">
        <f t="shared" si="1"/>
        <v>0</v>
      </c>
      <c r="H17" s="574">
        <f t="shared" si="1"/>
        <v>0</v>
      </c>
      <c r="I17" s="574">
        <f t="shared" si="1"/>
        <v>0</v>
      </c>
      <c r="J17" s="574">
        <f t="shared" si="1"/>
        <v>0</v>
      </c>
      <c r="K17" s="574">
        <f t="shared" si="1"/>
        <v>0</v>
      </c>
      <c r="L17" s="574">
        <f t="shared" si="1"/>
        <v>0</v>
      </c>
      <c r="M17" s="574">
        <f t="shared" si="1"/>
        <v>0</v>
      </c>
      <c r="N17" s="574">
        <f t="shared" si="1"/>
        <v>0</v>
      </c>
      <c r="O17" s="574">
        <f t="shared" si="1"/>
        <v>0</v>
      </c>
      <c r="P17" s="574">
        <f t="shared" si="1"/>
        <v>0</v>
      </c>
      <c r="Q17" s="574">
        <f t="shared" si="1"/>
        <v>0</v>
      </c>
      <c r="R17" s="576">
        <f t="shared" si="0"/>
        <v>0</v>
      </c>
    </row>
    <row r="18" spans="1:18" s="569" customFormat="1" x14ac:dyDescent="0.25">
      <c r="A18" s="589" t="s">
        <v>339</v>
      </c>
      <c r="B18" s="590">
        <f>'Tabla Amortización'!C7</f>
        <v>0</v>
      </c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</row>
    <row r="19" spans="1:18" s="569" customFormat="1" x14ac:dyDescent="0.25">
      <c r="A19" s="589" t="s">
        <v>340</v>
      </c>
      <c r="B19" s="591">
        <f>NPV(B18,D17:Q17)+C17</f>
        <v>0</v>
      </c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</row>
    <row r="20" spans="1:18" s="569" customFormat="1" x14ac:dyDescent="0.25">
      <c r="A20" s="589" t="s">
        <v>341</v>
      </c>
      <c r="B20" s="592" t="str">
        <f>IFERROR(IRR(C17:Q17),"")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</row>
    <row r="21" spans="1:18" s="569" customFormat="1" x14ac:dyDescent="0.25">
      <c r="A21" s="307"/>
      <c r="B21" s="577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</row>
    <row r="22" spans="1:18" s="569" customFormat="1" x14ac:dyDescent="0.25">
      <c r="A22" s="307"/>
      <c r="B22" s="577"/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</row>
    <row r="23" spans="1:18" s="569" customFormat="1" x14ac:dyDescent="0.25">
      <c r="A23" s="307"/>
      <c r="B23" s="577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</row>
    <row r="24" spans="1:18" s="569" customFormat="1" x14ac:dyDescent="0.25">
      <c r="A24" s="307"/>
      <c r="B24" s="577"/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</row>
    <row r="25" spans="1:18" s="569" customFormat="1" x14ac:dyDescent="0.25">
      <c r="A25" s="307"/>
      <c r="B25" s="57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</row>
    <row r="26" spans="1:18" s="569" customFormat="1" x14ac:dyDescent="0.25">
      <c r="A26" s="307"/>
      <c r="B26" s="577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</row>
    <row r="27" spans="1:18" x14ac:dyDescent="0.25"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</row>
    <row r="28" spans="1:18" x14ac:dyDescent="0.25"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</row>
    <row r="29" spans="1:18" x14ac:dyDescent="0.25"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</row>
    <row r="30" spans="1:18" x14ac:dyDescent="0.25">
      <c r="A30" s="73"/>
      <c r="B30" s="73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</row>
    <row r="31" spans="1:18" x14ac:dyDescent="0.25"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</row>
    <row r="32" spans="1:18" x14ac:dyDescent="0.25"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</row>
    <row r="33" spans="3:17" x14ac:dyDescent="0.25"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  <c r="Q33" s="588"/>
    </row>
    <row r="34" spans="3:17" x14ac:dyDescent="0.25"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</row>
    <row r="35" spans="3:17" x14ac:dyDescent="0.25"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</row>
    <row r="36" spans="3:17" x14ac:dyDescent="0.25"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</row>
    <row r="37" spans="3:17" x14ac:dyDescent="0.25"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</row>
    <row r="38" spans="3:17" x14ac:dyDescent="0.25">
      <c r="C38" s="588"/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</row>
    <row r="39" spans="3:17" x14ac:dyDescent="0.25"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</row>
    <row r="40" spans="3:17" x14ac:dyDescent="0.25">
      <c r="C40" s="588"/>
      <c r="D40" s="588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</row>
    <row r="41" spans="3:17" x14ac:dyDescent="0.25"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</row>
    <row r="42" spans="3:17" x14ac:dyDescent="0.25">
      <c r="C42" s="588"/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</row>
    <row r="43" spans="3:17" x14ac:dyDescent="0.25">
      <c r="C43" s="588"/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</row>
    <row r="44" spans="3:17" x14ac:dyDescent="0.25">
      <c r="C44" s="588"/>
      <c r="D44" s="588"/>
      <c r="E44" s="588"/>
      <c r="F44" s="588"/>
      <c r="G44" s="588"/>
      <c r="H44" s="588"/>
      <c r="I44" s="588"/>
      <c r="J44" s="588"/>
      <c r="K44" s="588"/>
      <c r="L44" s="588"/>
      <c r="M44" s="588"/>
      <c r="N44" s="588"/>
      <c r="O44" s="588"/>
      <c r="P44" s="588"/>
      <c r="Q44" s="588"/>
    </row>
    <row r="45" spans="3:17" x14ac:dyDescent="0.25"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</row>
    <row r="46" spans="3:17" x14ac:dyDescent="0.25">
      <c r="C46" s="588"/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</row>
    <row r="47" spans="3:17" x14ac:dyDescent="0.25">
      <c r="C47" s="588"/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</row>
    <row r="48" spans="3:17" x14ac:dyDescent="0.25">
      <c r="C48" s="588"/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</row>
    <row r="49" spans="3:17" x14ac:dyDescent="0.25"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</row>
    <row r="50" spans="3:17" x14ac:dyDescent="0.25">
      <c r="C50" s="588"/>
      <c r="D50" s="588"/>
      <c r="E50" s="588"/>
      <c r="F50" s="588"/>
      <c r="G50" s="588"/>
      <c r="H50" s="588"/>
      <c r="I50" s="588"/>
      <c r="J50" s="588"/>
      <c r="K50" s="588"/>
      <c r="L50" s="588"/>
      <c r="M50" s="588"/>
      <c r="N50" s="588"/>
      <c r="O50" s="588"/>
      <c r="P50" s="588"/>
      <c r="Q50" s="588"/>
    </row>
    <row r="51" spans="3:17" x14ac:dyDescent="0.25">
      <c r="C51" s="588"/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</row>
    <row r="52" spans="3:17" x14ac:dyDescent="0.25">
      <c r="C52" s="588"/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</row>
    <row r="53" spans="3:17" x14ac:dyDescent="0.25">
      <c r="C53" s="588"/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</row>
    <row r="54" spans="3:17" x14ac:dyDescent="0.25"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</row>
    <row r="55" spans="3:17" x14ac:dyDescent="0.25">
      <c r="C55" s="588"/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8"/>
      <c r="O55" s="588"/>
      <c r="P55" s="588"/>
      <c r="Q55" s="588"/>
    </row>
    <row r="56" spans="3:17" x14ac:dyDescent="0.25">
      <c r="C56" s="588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</row>
    <row r="57" spans="3:17" x14ac:dyDescent="0.25"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</row>
    <row r="58" spans="3:17" x14ac:dyDescent="0.25">
      <c r="C58" s="588"/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</row>
    <row r="59" spans="3:17" x14ac:dyDescent="0.25">
      <c r="C59" s="588"/>
      <c r="D59" s="588"/>
      <c r="E59" s="588"/>
      <c r="F59" s="588"/>
      <c r="G59" s="588"/>
      <c r="H59" s="588"/>
      <c r="I59" s="588"/>
      <c r="J59" s="588"/>
      <c r="K59" s="588"/>
      <c r="L59" s="588"/>
      <c r="M59" s="588"/>
      <c r="N59" s="588"/>
      <c r="O59" s="588"/>
      <c r="P59" s="588"/>
      <c r="Q59" s="588"/>
    </row>
    <row r="60" spans="3:17" x14ac:dyDescent="0.25">
      <c r="C60" s="588"/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</row>
    <row r="61" spans="3:17" x14ac:dyDescent="0.25"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</row>
    <row r="62" spans="3:17" x14ac:dyDescent="0.25">
      <c r="C62" s="588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</row>
    <row r="63" spans="3:17" x14ac:dyDescent="0.25">
      <c r="C63" s="588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</row>
    <row r="64" spans="3:17" x14ac:dyDescent="0.25">
      <c r="C64" s="588"/>
      <c r="D64" s="588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</row>
    <row r="65" spans="3:17" x14ac:dyDescent="0.25">
      <c r="C65" s="588"/>
      <c r="D65" s="588"/>
      <c r="E65" s="588"/>
      <c r="F65" s="588"/>
      <c r="G65" s="588"/>
      <c r="H65" s="588"/>
      <c r="I65" s="588"/>
      <c r="J65" s="588"/>
      <c r="K65" s="588"/>
      <c r="L65" s="588"/>
      <c r="M65" s="588"/>
      <c r="N65" s="588"/>
      <c r="O65" s="588"/>
      <c r="P65" s="588"/>
      <c r="Q65" s="588"/>
    </row>
    <row r="66" spans="3:17" x14ac:dyDescent="0.25">
      <c r="C66" s="588"/>
      <c r="D66" s="588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</row>
    <row r="67" spans="3:17" x14ac:dyDescent="0.25">
      <c r="C67" s="588"/>
      <c r="D67" s="588"/>
      <c r="E67" s="588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8"/>
    </row>
    <row r="68" spans="3:17" x14ac:dyDescent="0.25"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</row>
    <row r="69" spans="3:17" x14ac:dyDescent="0.25"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</row>
    <row r="70" spans="3:17" x14ac:dyDescent="0.25">
      <c r="C70" s="588"/>
      <c r="D70" s="588"/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8"/>
      <c r="P70" s="588"/>
      <c r="Q70" s="588"/>
    </row>
    <row r="71" spans="3:17" x14ac:dyDescent="0.25">
      <c r="C71" s="588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</row>
    <row r="72" spans="3:17" x14ac:dyDescent="0.25">
      <c r="C72" s="588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</row>
    <row r="73" spans="3:17" x14ac:dyDescent="0.25">
      <c r="C73" s="588"/>
      <c r="D73" s="588"/>
      <c r="E73" s="588"/>
      <c r="F73" s="588"/>
      <c r="G73" s="588"/>
      <c r="H73" s="588"/>
      <c r="I73" s="588"/>
      <c r="J73" s="588"/>
      <c r="K73" s="588"/>
      <c r="L73" s="588"/>
      <c r="M73" s="588"/>
      <c r="N73" s="588"/>
      <c r="O73" s="588"/>
      <c r="P73" s="588"/>
      <c r="Q73" s="588"/>
    </row>
    <row r="74" spans="3:17" x14ac:dyDescent="0.25">
      <c r="C74" s="588"/>
      <c r="D74" s="588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</row>
    <row r="75" spans="3:17" x14ac:dyDescent="0.25">
      <c r="C75" s="588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</row>
    <row r="76" spans="3:17" x14ac:dyDescent="0.25">
      <c r="C76" s="588"/>
      <c r="D76" s="588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</row>
    <row r="77" spans="3:17" x14ac:dyDescent="0.25">
      <c r="C77" s="588"/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8"/>
      <c r="O77" s="588"/>
      <c r="P77" s="588"/>
      <c r="Q77" s="588"/>
    </row>
    <row r="78" spans="3:17" x14ac:dyDescent="0.25">
      <c r="C78" s="588"/>
      <c r="D78" s="588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</row>
    <row r="79" spans="3:17" x14ac:dyDescent="0.25">
      <c r="C79" s="588"/>
      <c r="D79" s="588"/>
      <c r="E79" s="588"/>
      <c r="F79" s="588"/>
      <c r="G79" s="588"/>
      <c r="H79" s="588"/>
      <c r="I79" s="588"/>
      <c r="J79" s="588"/>
      <c r="K79" s="588"/>
      <c r="L79" s="588"/>
      <c r="M79" s="588"/>
      <c r="N79" s="588"/>
      <c r="O79" s="588"/>
      <c r="P79" s="588"/>
      <c r="Q79" s="588"/>
    </row>
    <row r="80" spans="3:17" x14ac:dyDescent="0.25">
      <c r="C80" s="588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</row>
    <row r="81" spans="3:17" x14ac:dyDescent="0.25"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8"/>
      <c r="N81" s="588"/>
      <c r="O81" s="588"/>
      <c r="P81" s="588"/>
      <c r="Q81" s="588"/>
    </row>
    <row r="82" spans="3:17" x14ac:dyDescent="0.25">
      <c r="C82" s="588"/>
      <c r="D82" s="588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8"/>
    </row>
    <row r="83" spans="3:17" x14ac:dyDescent="0.25">
      <c r="C83" s="588"/>
      <c r="D83" s="588"/>
      <c r="E83" s="588"/>
      <c r="F83" s="588"/>
      <c r="G83" s="588"/>
      <c r="H83" s="588"/>
      <c r="I83" s="588"/>
      <c r="J83" s="588"/>
      <c r="K83" s="588"/>
      <c r="L83" s="588"/>
      <c r="M83" s="588"/>
      <c r="N83" s="588"/>
      <c r="O83" s="588"/>
      <c r="P83" s="588"/>
      <c r="Q83" s="588"/>
    </row>
    <row r="84" spans="3:17" x14ac:dyDescent="0.25"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</row>
    <row r="85" spans="3:17" x14ac:dyDescent="0.25">
      <c r="C85" s="588"/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588"/>
      <c r="O85" s="588"/>
      <c r="P85" s="588"/>
      <c r="Q85" s="588"/>
    </row>
    <row r="86" spans="3:17" x14ac:dyDescent="0.25">
      <c r="C86" s="588"/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8"/>
    </row>
    <row r="87" spans="3:17" x14ac:dyDescent="0.25">
      <c r="C87" s="588"/>
      <c r="D87" s="588"/>
      <c r="E87" s="588"/>
      <c r="F87" s="588"/>
      <c r="G87" s="588"/>
      <c r="H87" s="588"/>
      <c r="I87" s="588"/>
      <c r="J87" s="588"/>
      <c r="K87" s="588"/>
      <c r="L87" s="588"/>
      <c r="M87" s="588"/>
      <c r="N87" s="588"/>
      <c r="O87" s="588"/>
      <c r="P87" s="588"/>
      <c r="Q87" s="588"/>
    </row>
    <row r="88" spans="3:17" x14ac:dyDescent="0.25"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</row>
    <row r="89" spans="3:17" x14ac:dyDescent="0.25">
      <c r="C89" s="588"/>
      <c r="D89" s="588"/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  <c r="P89" s="588"/>
      <c r="Q89" s="588"/>
    </row>
    <row r="90" spans="3:17" x14ac:dyDescent="0.25">
      <c r="C90" s="588"/>
      <c r="D90" s="588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  <c r="P90" s="588"/>
      <c r="Q90" s="588"/>
    </row>
    <row r="91" spans="3:17" x14ac:dyDescent="0.25">
      <c r="C91" s="588"/>
      <c r="D91" s="588"/>
      <c r="E91" s="588"/>
      <c r="F91" s="588"/>
      <c r="G91" s="588"/>
      <c r="H91" s="588"/>
      <c r="I91" s="588"/>
      <c r="J91" s="588"/>
      <c r="K91" s="588"/>
      <c r="L91" s="588"/>
      <c r="M91" s="588"/>
      <c r="N91" s="588"/>
      <c r="O91" s="588"/>
      <c r="P91" s="588"/>
      <c r="Q91" s="588"/>
    </row>
    <row r="92" spans="3:17" x14ac:dyDescent="0.25">
      <c r="C92" s="588"/>
      <c r="D92" s="588"/>
      <c r="E92" s="588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</row>
    <row r="93" spans="3:17" x14ac:dyDescent="0.25">
      <c r="C93" s="588"/>
      <c r="D93" s="588"/>
      <c r="E93" s="588"/>
      <c r="F93" s="588"/>
      <c r="G93" s="588"/>
      <c r="H93" s="588"/>
      <c r="I93" s="588"/>
      <c r="J93" s="588"/>
      <c r="K93" s="588"/>
      <c r="L93" s="588"/>
      <c r="M93" s="588"/>
      <c r="N93" s="588"/>
      <c r="O93" s="588"/>
      <c r="P93" s="588"/>
      <c r="Q93" s="588"/>
    </row>
    <row r="94" spans="3:17" x14ac:dyDescent="0.25">
      <c r="C94" s="588"/>
      <c r="D94" s="588"/>
      <c r="E94" s="588"/>
      <c r="F94" s="588"/>
      <c r="G94" s="588"/>
      <c r="H94" s="588"/>
      <c r="I94" s="588"/>
      <c r="J94" s="588"/>
      <c r="K94" s="588"/>
      <c r="L94" s="588"/>
      <c r="M94" s="588"/>
      <c r="N94" s="588"/>
      <c r="O94" s="588"/>
      <c r="P94" s="588"/>
      <c r="Q94" s="588"/>
    </row>
    <row r="95" spans="3:17" x14ac:dyDescent="0.25">
      <c r="C95" s="588"/>
      <c r="D95" s="588"/>
      <c r="E95" s="588"/>
      <c r="F95" s="588"/>
      <c r="G95" s="588"/>
      <c r="H95" s="588"/>
      <c r="I95" s="588"/>
      <c r="J95" s="588"/>
      <c r="K95" s="588"/>
      <c r="L95" s="588"/>
      <c r="M95" s="588"/>
      <c r="N95" s="588"/>
      <c r="O95" s="588"/>
      <c r="P95" s="588"/>
      <c r="Q95" s="588"/>
    </row>
    <row r="96" spans="3:17" x14ac:dyDescent="0.25">
      <c r="C96" s="588"/>
      <c r="D96" s="588"/>
      <c r="E96" s="588"/>
      <c r="F96" s="588"/>
      <c r="G96" s="588"/>
      <c r="H96" s="588"/>
      <c r="I96" s="588"/>
      <c r="J96" s="588"/>
      <c r="K96" s="588"/>
      <c r="L96" s="588"/>
      <c r="M96" s="588"/>
      <c r="N96" s="588"/>
      <c r="O96" s="588"/>
      <c r="P96" s="588"/>
      <c r="Q96" s="588"/>
    </row>
    <row r="97" spans="3:17" x14ac:dyDescent="0.25">
      <c r="C97" s="588"/>
      <c r="D97" s="588"/>
      <c r="E97" s="588"/>
      <c r="F97" s="588"/>
      <c r="G97" s="588"/>
      <c r="H97" s="588"/>
      <c r="I97" s="588"/>
      <c r="J97" s="588"/>
      <c r="K97" s="588"/>
      <c r="L97" s="588"/>
      <c r="M97" s="588"/>
      <c r="N97" s="588"/>
      <c r="O97" s="588"/>
      <c r="P97" s="588"/>
      <c r="Q97" s="588"/>
    </row>
    <row r="98" spans="3:17" x14ac:dyDescent="0.25">
      <c r="C98" s="588"/>
      <c r="D98" s="588"/>
      <c r="E98" s="588"/>
      <c r="F98" s="588"/>
      <c r="G98" s="588"/>
      <c r="H98" s="588"/>
      <c r="I98" s="588"/>
      <c r="J98" s="588"/>
      <c r="K98" s="588"/>
      <c r="L98" s="588"/>
      <c r="M98" s="588"/>
      <c r="N98" s="588"/>
      <c r="O98" s="588"/>
      <c r="P98" s="588"/>
      <c r="Q98" s="588"/>
    </row>
    <row r="99" spans="3:17" x14ac:dyDescent="0.25">
      <c r="C99" s="588"/>
      <c r="D99" s="588"/>
      <c r="E99" s="588"/>
      <c r="F99" s="588"/>
      <c r="G99" s="588"/>
      <c r="H99" s="588"/>
      <c r="I99" s="588"/>
      <c r="J99" s="588"/>
      <c r="K99" s="588"/>
      <c r="L99" s="588"/>
      <c r="M99" s="588"/>
      <c r="N99" s="588"/>
      <c r="O99" s="588"/>
      <c r="P99" s="588"/>
      <c r="Q99" s="588"/>
    </row>
    <row r="100" spans="3:17" x14ac:dyDescent="0.25">
      <c r="C100" s="588"/>
      <c r="D100" s="588"/>
      <c r="E100" s="588"/>
      <c r="F100" s="588"/>
      <c r="G100" s="588"/>
      <c r="H100" s="588"/>
      <c r="I100" s="588"/>
      <c r="J100" s="588"/>
      <c r="K100" s="588"/>
      <c r="L100" s="588"/>
      <c r="M100" s="588"/>
      <c r="N100" s="588"/>
      <c r="O100" s="588"/>
      <c r="P100" s="588"/>
      <c r="Q100" s="588"/>
    </row>
    <row r="101" spans="3:17" x14ac:dyDescent="0.25">
      <c r="C101" s="588"/>
      <c r="D101" s="588"/>
      <c r="E101" s="588"/>
      <c r="F101" s="588"/>
      <c r="G101" s="588"/>
      <c r="H101" s="588"/>
      <c r="I101" s="588"/>
      <c r="J101" s="588"/>
      <c r="K101" s="588"/>
      <c r="L101" s="588"/>
      <c r="M101" s="588"/>
      <c r="N101" s="588"/>
      <c r="O101" s="588"/>
      <c r="P101" s="588"/>
      <c r="Q101" s="588"/>
    </row>
    <row r="102" spans="3:17" x14ac:dyDescent="0.25">
      <c r="C102" s="588"/>
      <c r="D102" s="588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</row>
    <row r="103" spans="3:17" x14ac:dyDescent="0.25">
      <c r="C103" s="588"/>
      <c r="D103" s="588"/>
      <c r="E103" s="588"/>
      <c r="F103" s="588"/>
      <c r="G103" s="588"/>
      <c r="H103" s="588"/>
      <c r="I103" s="588"/>
      <c r="J103" s="588"/>
      <c r="K103" s="588"/>
      <c r="L103" s="588"/>
      <c r="M103" s="588"/>
      <c r="N103" s="588"/>
      <c r="O103" s="588"/>
      <c r="P103" s="588"/>
      <c r="Q103" s="588"/>
    </row>
    <row r="104" spans="3:17" x14ac:dyDescent="0.25">
      <c r="C104" s="588"/>
      <c r="D104" s="588"/>
      <c r="E104" s="588"/>
      <c r="F104" s="588"/>
      <c r="G104" s="588"/>
      <c r="H104" s="588"/>
      <c r="I104" s="588"/>
      <c r="J104" s="588"/>
      <c r="K104" s="588"/>
      <c r="L104" s="588"/>
      <c r="M104" s="588"/>
      <c r="N104" s="588"/>
      <c r="O104" s="588"/>
      <c r="P104" s="588"/>
      <c r="Q104" s="588"/>
    </row>
    <row r="105" spans="3:17" x14ac:dyDescent="0.25">
      <c r="C105" s="588"/>
      <c r="D105" s="588"/>
      <c r="E105" s="588"/>
      <c r="F105" s="588"/>
      <c r="G105" s="588"/>
      <c r="H105" s="588"/>
      <c r="I105" s="588"/>
      <c r="J105" s="588"/>
      <c r="K105" s="588"/>
      <c r="L105" s="588"/>
      <c r="M105" s="588"/>
      <c r="N105" s="588"/>
      <c r="O105" s="588"/>
      <c r="P105" s="588"/>
      <c r="Q105" s="588"/>
    </row>
    <row r="106" spans="3:17" x14ac:dyDescent="0.25">
      <c r="C106" s="588"/>
      <c r="D106" s="588"/>
      <c r="E106" s="588"/>
      <c r="F106" s="588"/>
      <c r="G106" s="588"/>
      <c r="H106" s="588"/>
      <c r="I106" s="588"/>
      <c r="J106" s="588"/>
      <c r="K106" s="588"/>
      <c r="L106" s="588"/>
      <c r="M106" s="588"/>
      <c r="N106" s="588"/>
      <c r="O106" s="588"/>
      <c r="P106" s="588"/>
      <c r="Q106" s="588"/>
    </row>
    <row r="107" spans="3:17" x14ac:dyDescent="0.25">
      <c r="C107" s="588"/>
      <c r="D107" s="588"/>
      <c r="E107" s="588"/>
      <c r="F107" s="588"/>
      <c r="G107" s="588"/>
      <c r="H107" s="588"/>
      <c r="I107" s="588"/>
      <c r="J107" s="588"/>
      <c r="K107" s="588"/>
      <c r="L107" s="588"/>
      <c r="M107" s="588"/>
      <c r="N107" s="588"/>
      <c r="O107" s="588"/>
      <c r="P107" s="588"/>
      <c r="Q107" s="588"/>
    </row>
    <row r="108" spans="3:17" x14ac:dyDescent="0.25"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8"/>
      <c r="N108" s="588"/>
      <c r="O108" s="588"/>
      <c r="P108" s="588"/>
      <c r="Q108" s="588"/>
    </row>
    <row r="109" spans="3:17" x14ac:dyDescent="0.25">
      <c r="C109" s="588"/>
      <c r="D109" s="588"/>
      <c r="E109" s="588"/>
      <c r="F109" s="588"/>
      <c r="G109" s="588"/>
      <c r="H109" s="588"/>
      <c r="I109" s="588"/>
      <c r="J109" s="588"/>
      <c r="K109" s="588"/>
      <c r="L109" s="588"/>
      <c r="M109" s="588"/>
      <c r="N109" s="588"/>
      <c r="O109" s="588"/>
      <c r="P109" s="588"/>
      <c r="Q109" s="588"/>
    </row>
    <row r="110" spans="3:17" x14ac:dyDescent="0.25">
      <c r="C110" s="588"/>
      <c r="D110" s="588"/>
      <c r="E110" s="588"/>
      <c r="F110" s="588"/>
      <c r="G110" s="588"/>
      <c r="H110" s="588"/>
      <c r="I110" s="588"/>
      <c r="J110" s="588"/>
      <c r="K110" s="588"/>
      <c r="L110" s="588"/>
      <c r="M110" s="588"/>
      <c r="N110" s="588"/>
      <c r="O110" s="588"/>
      <c r="P110" s="588"/>
      <c r="Q110" s="588"/>
    </row>
    <row r="111" spans="3:17" x14ac:dyDescent="0.25">
      <c r="C111" s="588"/>
      <c r="D111" s="588"/>
      <c r="E111" s="588"/>
      <c r="F111" s="588"/>
      <c r="G111" s="588"/>
      <c r="H111" s="588"/>
      <c r="I111" s="588"/>
      <c r="J111" s="588"/>
      <c r="K111" s="588"/>
      <c r="L111" s="588"/>
      <c r="M111" s="588"/>
      <c r="N111" s="588"/>
      <c r="O111" s="588"/>
      <c r="P111" s="588"/>
      <c r="Q111" s="588"/>
    </row>
    <row r="112" spans="3:17" x14ac:dyDescent="0.25">
      <c r="C112" s="588"/>
      <c r="D112" s="588"/>
      <c r="E112" s="588"/>
      <c r="F112" s="588"/>
      <c r="G112" s="588"/>
      <c r="H112" s="588"/>
      <c r="I112" s="588"/>
      <c r="J112" s="588"/>
      <c r="K112" s="588"/>
      <c r="L112" s="588"/>
      <c r="M112" s="588"/>
      <c r="N112" s="588"/>
      <c r="O112" s="588"/>
      <c r="P112" s="588"/>
      <c r="Q112" s="588"/>
    </row>
    <row r="113" spans="3:17" x14ac:dyDescent="0.25">
      <c r="C113" s="588"/>
      <c r="D113" s="588"/>
      <c r="E113" s="588"/>
      <c r="F113" s="588"/>
      <c r="G113" s="588"/>
      <c r="H113" s="588"/>
      <c r="I113" s="588"/>
      <c r="J113" s="588"/>
      <c r="K113" s="588"/>
      <c r="L113" s="588"/>
      <c r="M113" s="588"/>
      <c r="N113" s="588"/>
      <c r="O113" s="588"/>
      <c r="P113" s="588"/>
      <c r="Q113" s="588"/>
    </row>
    <row r="114" spans="3:17" x14ac:dyDescent="0.25">
      <c r="C114" s="588"/>
      <c r="D114" s="588"/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8"/>
      <c r="P114" s="588"/>
      <c r="Q114" s="588"/>
    </row>
    <row r="115" spans="3:17" x14ac:dyDescent="0.25">
      <c r="C115" s="588"/>
      <c r="D115" s="588"/>
      <c r="E115" s="588"/>
      <c r="F115" s="588"/>
      <c r="G115" s="588"/>
      <c r="H115" s="588"/>
      <c r="I115" s="588"/>
      <c r="J115" s="588"/>
      <c r="K115" s="588"/>
      <c r="L115" s="588"/>
      <c r="M115" s="588"/>
      <c r="N115" s="588"/>
      <c r="O115" s="588"/>
      <c r="P115" s="588"/>
      <c r="Q115" s="588"/>
    </row>
    <row r="116" spans="3:17" x14ac:dyDescent="0.25">
      <c r="C116" s="588"/>
      <c r="D116" s="588"/>
      <c r="E116" s="588"/>
      <c r="F116" s="588"/>
      <c r="G116" s="588"/>
      <c r="H116" s="588"/>
      <c r="I116" s="588"/>
      <c r="J116" s="588"/>
      <c r="K116" s="588"/>
      <c r="L116" s="588"/>
      <c r="M116" s="588"/>
      <c r="N116" s="588"/>
      <c r="O116" s="588"/>
      <c r="P116" s="588"/>
      <c r="Q116" s="588"/>
    </row>
    <row r="117" spans="3:17" x14ac:dyDescent="0.25">
      <c r="C117" s="588"/>
      <c r="D117" s="588"/>
      <c r="E117" s="588"/>
      <c r="F117" s="588"/>
      <c r="G117" s="588"/>
      <c r="H117" s="588"/>
      <c r="I117" s="588"/>
      <c r="J117" s="588"/>
      <c r="K117" s="588"/>
      <c r="L117" s="588"/>
      <c r="M117" s="588"/>
      <c r="N117" s="588"/>
      <c r="O117" s="588"/>
      <c r="P117" s="588"/>
      <c r="Q117" s="588"/>
    </row>
    <row r="118" spans="3:17" x14ac:dyDescent="0.25">
      <c r="C118" s="588"/>
      <c r="D118" s="588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  <c r="O118" s="588"/>
      <c r="P118" s="588"/>
      <c r="Q118" s="588"/>
    </row>
    <row r="119" spans="3:17" x14ac:dyDescent="0.25">
      <c r="C119" s="588"/>
      <c r="D119" s="588"/>
      <c r="E119" s="588"/>
      <c r="F119" s="588"/>
      <c r="G119" s="588"/>
      <c r="H119" s="588"/>
      <c r="I119" s="588"/>
      <c r="J119" s="588"/>
      <c r="K119" s="588"/>
      <c r="L119" s="588"/>
      <c r="M119" s="588"/>
      <c r="N119" s="588"/>
      <c r="O119" s="588"/>
      <c r="P119" s="588"/>
      <c r="Q119" s="588"/>
    </row>
    <row r="120" spans="3:17" x14ac:dyDescent="0.25">
      <c r="C120" s="588"/>
      <c r="D120" s="588"/>
      <c r="E120" s="588"/>
      <c r="F120" s="588"/>
      <c r="G120" s="588"/>
      <c r="H120" s="588"/>
      <c r="I120" s="588"/>
      <c r="J120" s="588"/>
      <c r="K120" s="588"/>
      <c r="L120" s="588"/>
      <c r="M120" s="588"/>
      <c r="N120" s="588"/>
      <c r="O120" s="588"/>
      <c r="P120" s="588"/>
      <c r="Q120" s="588"/>
    </row>
    <row r="121" spans="3:17" x14ac:dyDescent="0.25">
      <c r="C121" s="588"/>
      <c r="D121" s="588"/>
      <c r="E121" s="588"/>
      <c r="F121" s="588"/>
      <c r="G121" s="588"/>
      <c r="H121" s="588"/>
      <c r="I121" s="588"/>
      <c r="J121" s="588"/>
      <c r="K121" s="588"/>
      <c r="L121" s="588"/>
      <c r="M121" s="588"/>
      <c r="N121" s="588"/>
      <c r="O121" s="588"/>
      <c r="P121" s="588"/>
      <c r="Q121" s="588"/>
    </row>
    <row r="122" spans="3:17" x14ac:dyDescent="0.25">
      <c r="C122" s="588"/>
      <c r="D122" s="588"/>
      <c r="E122" s="588"/>
      <c r="F122" s="588"/>
      <c r="G122" s="588"/>
      <c r="H122" s="588"/>
      <c r="I122" s="588"/>
      <c r="J122" s="588"/>
      <c r="K122" s="588"/>
      <c r="L122" s="588"/>
      <c r="M122" s="588"/>
      <c r="N122" s="588"/>
      <c r="O122" s="588"/>
      <c r="P122" s="588"/>
      <c r="Q122" s="588"/>
    </row>
    <row r="123" spans="3:17" x14ac:dyDescent="0.25">
      <c r="C123" s="588"/>
      <c r="D123" s="588"/>
      <c r="E123" s="588"/>
      <c r="F123" s="588"/>
      <c r="G123" s="588"/>
      <c r="H123" s="588"/>
      <c r="I123" s="588"/>
      <c r="J123" s="588"/>
      <c r="K123" s="588"/>
      <c r="L123" s="588"/>
      <c r="M123" s="588"/>
      <c r="N123" s="588"/>
      <c r="O123" s="588"/>
      <c r="P123" s="588"/>
      <c r="Q123" s="588"/>
    </row>
    <row r="124" spans="3:17" x14ac:dyDescent="0.25">
      <c r="C124" s="588"/>
      <c r="D124" s="588"/>
      <c r="E124" s="588"/>
      <c r="F124" s="588"/>
      <c r="G124" s="588"/>
      <c r="H124" s="588"/>
      <c r="I124" s="588"/>
      <c r="J124" s="588"/>
      <c r="K124" s="588"/>
      <c r="L124" s="588"/>
      <c r="M124" s="588"/>
      <c r="N124" s="588"/>
      <c r="O124" s="588"/>
      <c r="P124" s="588"/>
      <c r="Q124" s="588"/>
    </row>
    <row r="125" spans="3:17" x14ac:dyDescent="0.25">
      <c r="C125" s="588"/>
      <c r="D125" s="588"/>
      <c r="E125" s="588"/>
      <c r="F125" s="588"/>
      <c r="G125" s="588"/>
      <c r="H125" s="588"/>
      <c r="I125" s="588"/>
      <c r="J125" s="588"/>
      <c r="K125" s="588"/>
      <c r="L125" s="588"/>
      <c r="M125" s="588"/>
      <c r="N125" s="588"/>
      <c r="O125" s="588"/>
      <c r="P125" s="588"/>
      <c r="Q125" s="588"/>
    </row>
    <row r="126" spans="3:17" x14ac:dyDescent="0.25">
      <c r="C126" s="588"/>
      <c r="D126" s="588"/>
      <c r="E126" s="588"/>
      <c r="F126" s="588"/>
      <c r="G126" s="588"/>
      <c r="H126" s="588"/>
      <c r="I126" s="588"/>
      <c r="J126" s="588"/>
      <c r="K126" s="588"/>
      <c r="L126" s="588"/>
      <c r="M126" s="588"/>
      <c r="N126" s="588"/>
      <c r="O126" s="588"/>
      <c r="P126" s="588"/>
      <c r="Q126" s="588"/>
    </row>
    <row r="127" spans="3:17" x14ac:dyDescent="0.25">
      <c r="C127" s="588"/>
      <c r="D127" s="588"/>
      <c r="E127" s="588"/>
      <c r="F127" s="588"/>
      <c r="G127" s="588"/>
      <c r="H127" s="588"/>
      <c r="I127" s="588"/>
      <c r="J127" s="588"/>
      <c r="K127" s="588"/>
      <c r="L127" s="588"/>
      <c r="M127" s="588"/>
      <c r="N127" s="588"/>
      <c r="O127" s="588"/>
      <c r="P127" s="588"/>
      <c r="Q127" s="588"/>
    </row>
    <row r="128" spans="3:17" x14ac:dyDescent="0.25">
      <c r="C128" s="588"/>
      <c r="D128" s="588"/>
      <c r="E128" s="588"/>
      <c r="F128" s="588"/>
      <c r="G128" s="588"/>
      <c r="H128" s="588"/>
      <c r="I128" s="588"/>
      <c r="J128" s="588"/>
      <c r="K128" s="588"/>
      <c r="L128" s="588"/>
      <c r="M128" s="588"/>
      <c r="N128" s="588"/>
      <c r="O128" s="588"/>
      <c r="P128" s="588"/>
      <c r="Q128" s="588"/>
    </row>
    <row r="129" spans="3:17" x14ac:dyDescent="0.25">
      <c r="C129" s="588"/>
      <c r="D129" s="588"/>
      <c r="E129" s="588"/>
      <c r="F129" s="588"/>
      <c r="G129" s="588"/>
      <c r="H129" s="588"/>
      <c r="I129" s="588"/>
      <c r="J129" s="588"/>
      <c r="K129" s="588"/>
      <c r="L129" s="588"/>
      <c r="M129" s="588"/>
      <c r="N129" s="588"/>
      <c r="O129" s="588"/>
      <c r="P129" s="588"/>
      <c r="Q129" s="588"/>
    </row>
    <row r="130" spans="3:17" x14ac:dyDescent="0.25">
      <c r="C130" s="588"/>
      <c r="D130" s="588"/>
      <c r="E130" s="588"/>
      <c r="F130" s="588"/>
      <c r="G130" s="588"/>
      <c r="H130" s="588"/>
      <c r="I130" s="588"/>
      <c r="J130" s="588"/>
      <c r="K130" s="588"/>
      <c r="L130" s="588"/>
      <c r="M130" s="588"/>
      <c r="N130" s="588"/>
      <c r="O130" s="588"/>
      <c r="P130" s="588"/>
      <c r="Q130" s="588"/>
    </row>
    <row r="131" spans="3:17" x14ac:dyDescent="0.25">
      <c r="C131" s="588"/>
      <c r="D131" s="588"/>
      <c r="E131" s="588"/>
      <c r="F131" s="588"/>
      <c r="G131" s="588"/>
      <c r="H131" s="588"/>
      <c r="I131" s="588"/>
      <c r="J131" s="588"/>
      <c r="K131" s="588"/>
      <c r="L131" s="588"/>
      <c r="M131" s="588"/>
      <c r="N131" s="588"/>
      <c r="O131" s="588"/>
      <c r="P131" s="588"/>
      <c r="Q131" s="588"/>
    </row>
    <row r="132" spans="3:17" x14ac:dyDescent="0.25">
      <c r="C132" s="588"/>
      <c r="D132" s="588"/>
      <c r="E132" s="588"/>
      <c r="F132" s="588"/>
      <c r="G132" s="588"/>
      <c r="H132" s="588"/>
      <c r="I132" s="588"/>
      <c r="J132" s="588"/>
      <c r="K132" s="588"/>
      <c r="L132" s="588"/>
      <c r="M132" s="588"/>
      <c r="N132" s="588"/>
      <c r="O132" s="588"/>
      <c r="P132" s="588"/>
      <c r="Q132" s="588"/>
    </row>
    <row r="133" spans="3:17" x14ac:dyDescent="0.25">
      <c r="C133" s="588"/>
      <c r="D133" s="588"/>
      <c r="E133" s="588"/>
      <c r="F133" s="588"/>
      <c r="G133" s="588"/>
      <c r="H133" s="588"/>
      <c r="I133" s="588"/>
      <c r="J133" s="588"/>
      <c r="K133" s="588"/>
      <c r="L133" s="588"/>
      <c r="M133" s="588"/>
      <c r="N133" s="588"/>
      <c r="O133" s="588"/>
      <c r="P133" s="588"/>
      <c r="Q133" s="588"/>
    </row>
    <row r="134" spans="3:17" x14ac:dyDescent="0.25">
      <c r="C134" s="588"/>
      <c r="D134" s="588"/>
      <c r="E134" s="588"/>
      <c r="F134" s="588"/>
      <c r="G134" s="588"/>
      <c r="H134" s="588"/>
      <c r="I134" s="588"/>
      <c r="J134" s="588"/>
      <c r="K134" s="588"/>
      <c r="L134" s="588"/>
      <c r="M134" s="588"/>
      <c r="N134" s="588"/>
      <c r="O134" s="588"/>
      <c r="P134" s="588"/>
      <c r="Q134" s="588"/>
    </row>
    <row r="135" spans="3:17" x14ac:dyDescent="0.25"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8"/>
      <c r="N135" s="588"/>
      <c r="O135" s="588"/>
      <c r="P135" s="588"/>
      <c r="Q135" s="588"/>
    </row>
    <row r="136" spans="3:17" x14ac:dyDescent="0.25">
      <c r="C136" s="588"/>
      <c r="D136" s="588"/>
      <c r="E136" s="588"/>
      <c r="F136" s="588"/>
      <c r="G136" s="588"/>
      <c r="H136" s="588"/>
      <c r="I136" s="588"/>
      <c r="J136" s="588"/>
      <c r="K136" s="588"/>
      <c r="L136" s="588"/>
      <c r="M136" s="588"/>
      <c r="N136" s="588"/>
      <c r="O136" s="588"/>
      <c r="P136" s="588"/>
      <c r="Q136" s="588"/>
    </row>
    <row r="137" spans="3:17" x14ac:dyDescent="0.25">
      <c r="C137" s="588"/>
      <c r="D137" s="588"/>
      <c r="E137" s="588"/>
      <c r="F137" s="588"/>
      <c r="G137" s="588"/>
      <c r="H137" s="588"/>
      <c r="I137" s="588"/>
      <c r="J137" s="588"/>
      <c r="K137" s="588"/>
      <c r="L137" s="588"/>
      <c r="M137" s="588"/>
      <c r="N137" s="588"/>
      <c r="O137" s="588"/>
      <c r="P137" s="588"/>
      <c r="Q137" s="588"/>
    </row>
    <row r="138" spans="3:17" x14ac:dyDescent="0.25">
      <c r="C138" s="588"/>
      <c r="D138" s="588"/>
      <c r="E138" s="588"/>
      <c r="F138" s="588"/>
      <c r="G138" s="588"/>
      <c r="H138" s="588"/>
      <c r="I138" s="588"/>
      <c r="J138" s="588"/>
      <c r="K138" s="588"/>
      <c r="L138" s="588"/>
      <c r="M138" s="588"/>
      <c r="N138" s="588"/>
      <c r="O138" s="588"/>
      <c r="P138" s="588"/>
      <c r="Q138" s="588"/>
    </row>
    <row r="139" spans="3:17" x14ac:dyDescent="0.25">
      <c r="C139" s="588"/>
      <c r="D139" s="588"/>
      <c r="E139" s="588"/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8"/>
    </row>
    <row r="140" spans="3:17" x14ac:dyDescent="0.25"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</row>
    <row r="141" spans="3:17" x14ac:dyDescent="0.25">
      <c r="C141" s="588"/>
      <c r="D141" s="588"/>
      <c r="E141" s="588"/>
      <c r="F141" s="588"/>
      <c r="G141" s="588"/>
      <c r="H141" s="588"/>
      <c r="I141" s="588"/>
      <c r="J141" s="588"/>
      <c r="K141" s="588"/>
      <c r="L141" s="588"/>
      <c r="M141" s="588"/>
      <c r="N141" s="588"/>
      <c r="O141" s="588"/>
      <c r="P141" s="588"/>
      <c r="Q141" s="588"/>
    </row>
    <row r="142" spans="3:17" x14ac:dyDescent="0.25">
      <c r="C142" s="588"/>
      <c r="D142" s="588"/>
      <c r="E142" s="588"/>
      <c r="F142" s="588"/>
      <c r="G142" s="588"/>
      <c r="H142" s="588"/>
      <c r="I142" s="588"/>
      <c r="J142" s="588"/>
      <c r="K142" s="588"/>
      <c r="L142" s="588"/>
      <c r="M142" s="588"/>
      <c r="N142" s="588"/>
      <c r="O142" s="588"/>
      <c r="P142" s="588"/>
      <c r="Q142" s="588"/>
    </row>
    <row r="143" spans="3:17" x14ac:dyDescent="0.25">
      <c r="C143" s="588"/>
      <c r="D143" s="588"/>
      <c r="E143" s="588"/>
      <c r="F143" s="588"/>
      <c r="G143" s="588"/>
      <c r="H143" s="588"/>
      <c r="I143" s="588"/>
      <c r="J143" s="588"/>
      <c r="K143" s="588"/>
      <c r="L143" s="588"/>
      <c r="M143" s="588"/>
      <c r="N143" s="588"/>
      <c r="O143" s="588"/>
      <c r="P143" s="588"/>
      <c r="Q143" s="588"/>
    </row>
    <row r="144" spans="3:17" x14ac:dyDescent="0.25">
      <c r="C144" s="588"/>
      <c r="D144" s="588"/>
      <c r="E144" s="588"/>
      <c r="F144" s="588"/>
      <c r="G144" s="588"/>
      <c r="H144" s="588"/>
      <c r="I144" s="588"/>
      <c r="J144" s="588"/>
      <c r="K144" s="588"/>
      <c r="L144" s="588"/>
      <c r="M144" s="588"/>
      <c r="N144" s="588"/>
      <c r="O144" s="588"/>
      <c r="P144" s="588"/>
      <c r="Q144" s="588"/>
    </row>
    <row r="145" spans="3:17" x14ac:dyDescent="0.25">
      <c r="C145" s="588"/>
      <c r="D145" s="588"/>
      <c r="E145" s="588"/>
      <c r="F145" s="588"/>
      <c r="G145" s="588"/>
      <c r="H145" s="588"/>
      <c r="I145" s="588"/>
      <c r="J145" s="588"/>
      <c r="K145" s="588"/>
      <c r="L145" s="588"/>
      <c r="M145" s="588"/>
      <c r="N145" s="588"/>
      <c r="O145" s="588"/>
      <c r="P145" s="588"/>
      <c r="Q145" s="588"/>
    </row>
    <row r="146" spans="3:17" x14ac:dyDescent="0.25">
      <c r="C146" s="588"/>
      <c r="D146" s="588"/>
      <c r="E146" s="588"/>
      <c r="F146" s="588"/>
      <c r="G146" s="588"/>
      <c r="H146" s="588"/>
      <c r="I146" s="588"/>
      <c r="J146" s="588"/>
      <c r="K146" s="588"/>
      <c r="L146" s="588"/>
      <c r="M146" s="588"/>
      <c r="N146" s="588"/>
      <c r="O146" s="588"/>
      <c r="P146" s="588"/>
      <c r="Q146" s="588"/>
    </row>
    <row r="147" spans="3:17" x14ac:dyDescent="0.25">
      <c r="C147" s="588"/>
      <c r="D147" s="588"/>
      <c r="E147" s="588"/>
      <c r="F147" s="588"/>
      <c r="G147" s="588"/>
      <c r="H147" s="588"/>
      <c r="I147" s="588"/>
      <c r="J147" s="588"/>
      <c r="K147" s="588"/>
      <c r="L147" s="588"/>
      <c r="M147" s="588"/>
      <c r="N147" s="588"/>
      <c r="O147" s="588"/>
      <c r="P147" s="588"/>
      <c r="Q147" s="588"/>
    </row>
    <row r="148" spans="3:17" x14ac:dyDescent="0.25">
      <c r="C148" s="588"/>
      <c r="D148" s="588"/>
      <c r="E148" s="588"/>
      <c r="F148" s="588"/>
      <c r="G148" s="588"/>
      <c r="H148" s="588"/>
      <c r="I148" s="588"/>
      <c r="J148" s="588"/>
      <c r="K148" s="588"/>
      <c r="L148" s="588"/>
      <c r="M148" s="588"/>
      <c r="N148" s="588"/>
      <c r="O148" s="588"/>
      <c r="P148" s="588"/>
      <c r="Q148" s="588"/>
    </row>
    <row r="149" spans="3:17" x14ac:dyDescent="0.25">
      <c r="C149" s="588"/>
      <c r="D149" s="588"/>
      <c r="E149" s="588"/>
      <c r="F149" s="588"/>
      <c r="G149" s="588"/>
      <c r="H149" s="588"/>
      <c r="I149" s="588"/>
      <c r="J149" s="588"/>
      <c r="K149" s="588"/>
      <c r="L149" s="588"/>
      <c r="M149" s="588"/>
      <c r="N149" s="588"/>
      <c r="O149" s="588"/>
      <c r="P149" s="588"/>
      <c r="Q149" s="588"/>
    </row>
    <row r="150" spans="3:17" x14ac:dyDescent="0.25">
      <c r="C150" s="588"/>
      <c r="D150" s="588"/>
      <c r="E150" s="588"/>
      <c r="F150" s="588"/>
      <c r="G150" s="588"/>
      <c r="H150" s="588"/>
      <c r="I150" s="588"/>
      <c r="J150" s="588"/>
      <c r="K150" s="588"/>
      <c r="L150" s="588"/>
      <c r="M150" s="588"/>
      <c r="N150" s="588"/>
      <c r="O150" s="588"/>
      <c r="P150" s="588"/>
      <c r="Q150" s="588"/>
    </row>
    <row r="151" spans="3:17" x14ac:dyDescent="0.25">
      <c r="C151" s="588"/>
      <c r="D151" s="588"/>
      <c r="E151" s="588"/>
      <c r="F151" s="588"/>
      <c r="G151" s="588"/>
      <c r="H151" s="588"/>
      <c r="I151" s="588"/>
      <c r="J151" s="588"/>
      <c r="K151" s="588"/>
      <c r="L151" s="588"/>
      <c r="M151" s="588"/>
      <c r="N151" s="588"/>
      <c r="O151" s="588"/>
      <c r="P151" s="588"/>
      <c r="Q151" s="588"/>
    </row>
    <row r="152" spans="3:17" x14ac:dyDescent="0.25">
      <c r="C152" s="588"/>
      <c r="D152" s="588"/>
      <c r="E152" s="588"/>
      <c r="F152" s="588"/>
      <c r="G152" s="588"/>
      <c r="H152" s="588"/>
      <c r="I152" s="588"/>
      <c r="J152" s="588"/>
      <c r="K152" s="588"/>
      <c r="L152" s="588"/>
      <c r="M152" s="588"/>
      <c r="N152" s="588"/>
      <c r="O152" s="588"/>
      <c r="P152" s="588"/>
      <c r="Q152" s="588"/>
    </row>
    <row r="153" spans="3:17" x14ac:dyDescent="0.25">
      <c r="C153" s="588"/>
      <c r="D153" s="588"/>
      <c r="E153" s="588"/>
      <c r="F153" s="588"/>
      <c r="G153" s="588"/>
      <c r="H153" s="588"/>
      <c r="I153" s="588"/>
      <c r="J153" s="588"/>
      <c r="K153" s="588"/>
      <c r="L153" s="588"/>
      <c r="M153" s="588"/>
      <c r="N153" s="588"/>
      <c r="O153" s="588"/>
      <c r="P153" s="588"/>
      <c r="Q153" s="588"/>
    </row>
    <row r="154" spans="3:17" x14ac:dyDescent="0.25">
      <c r="C154" s="588"/>
      <c r="D154" s="588"/>
      <c r="E154" s="588"/>
      <c r="F154" s="588"/>
      <c r="G154" s="588"/>
      <c r="H154" s="588"/>
      <c r="I154" s="588"/>
      <c r="J154" s="588"/>
      <c r="K154" s="588"/>
      <c r="L154" s="588"/>
      <c r="M154" s="588"/>
      <c r="N154" s="588"/>
      <c r="O154" s="588"/>
      <c r="P154" s="588"/>
      <c r="Q154" s="588"/>
    </row>
    <row r="155" spans="3:17" x14ac:dyDescent="0.25">
      <c r="C155" s="588"/>
      <c r="D155" s="588"/>
      <c r="E155" s="588"/>
      <c r="F155" s="588"/>
      <c r="G155" s="588"/>
      <c r="H155" s="588"/>
      <c r="I155" s="588"/>
      <c r="J155" s="588"/>
      <c r="K155" s="588"/>
      <c r="L155" s="588"/>
      <c r="M155" s="588"/>
      <c r="N155" s="588"/>
      <c r="O155" s="588"/>
      <c r="P155" s="588"/>
      <c r="Q155" s="588"/>
    </row>
    <row r="156" spans="3:17" x14ac:dyDescent="0.25">
      <c r="C156" s="588"/>
      <c r="D156" s="588"/>
      <c r="E156" s="588"/>
      <c r="F156" s="588"/>
      <c r="G156" s="588"/>
      <c r="H156" s="588"/>
      <c r="I156" s="588"/>
      <c r="J156" s="588"/>
      <c r="K156" s="588"/>
      <c r="L156" s="588"/>
      <c r="M156" s="588"/>
      <c r="N156" s="588"/>
      <c r="O156" s="588"/>
      <c r="P156" s="588"/>
      <c r="Q156" s="588"/>
    </row>
    <row r="157" spans="3:17" x14ac:dyDescent="0.25">
      <c r="C157" s="588"/>
      <c r="D157" s="588"/>
      <c r="E157" s="588"/>
      <c r="F157" s="588"/>
      <c r="G157" s="588"/>
      <c r="H157" s="588"/>
      <c r="I157" s="588"/>
      <c r="J157" s="588"/>
      <c r="K157" s="588"/>
      <c r="L157" s="588"/>
      <c r="M157" s="588"/>
      <c r="N157" s="588"/>
      <c r="O157" s="588"/>
      <c r="P157" s="588"/>
      <c r="Q157" s="588"/>
    </row>
    <row r="158" spans="3:17" x14ac:dyDescent="0.25">
      <c r="C158" s="588"/>
      <c r="D158" s="588"/>
      <c r="E158" s="588"/>
      <c r="F158" s="588"/>
      <c r="G158" s="588"/>
      <c r="H158" s="588"/>
      <c r="I158" s="588"/>
      <c r="J158" s="588"/>
      <c r="K158" s="588"/>
      <c r="L158" s="588"/>
      <c r="M158" s="588"/>
      <c r="N158" s="588"/>
      <c r="O158" s="588"/>
      <c r="P158" s="588"/>
      <c r="Q158" s="588"/>
    </row>
    <row r="159" spans="3:17" x14ac:dyDescent="0.25">
      <c r="C159" s="588"/>
      <c r="D159" s="588"/>
      <c r="E159" s="588"/>
      <c r="F159" s="588"/>
      <c r="G159" s="588"/>
      <c r="H159" s="588"/>
      <c r="I159" s="588"/>
      <c r="J159" s="588"/>
      <c r="K159" s="588"/>
      <c r="L159" s="588"/>
      <c r="M159" s="588"/>
      <c r="N159" s="588"/>
      <c r="O159" s="588"/>
      <c r="P159" s="588"/>
      <c r="Q159" s="588"/>
    </row>
    <row r="160" spans="3:17" x14ac:dyDescent="0.25">
      <c r="C160" s="588"/>
      <c r="D160" s="588"/>
      <c r="E160" s="588"/>
      <c r="F160" s="588"/>
      <c r="G160" s="588"/>
      <c r="H160" s="588"/>
      <c r="I160" s="588"/>
      <c r="J160" s="588"/>
      <c r="K160" s="588"/>
      <c r="L160" s="588"/>
      <c r="M160" s="588"/>
      <c r="N160" s="588"/>
      <c r="O160" s="588"/>
      <c r="P160" s="588"/>
      <c r="Q160" s="588"/>
    </row>
    <row r="161" spans="3:17" x14ac:dyDescent="0.25">
      <c r="C161" s="588"/>
      <c r="D161" s="588"/>
      <c r="E161" s="588"/>
      <c r="F161" s="588"/>
      <c r="G161" s="588"/>
      <c r="H161" s="588"/>
      <c r="I161" s="588"/>
      <c r="J161" s="588"/>
      <c r="K161" s="588"/>
      <c r="L161" s="588"/>
      <c r="M161" s="588"/>
      <c r="N161" s="588"/>
      <c r="O161" s="588"/>
      <c r="P161" s="588"/>
      <c r="Q161" s="588"/>
    </row>
    <row r="162" spans="3:17" x14ac:dyDescent="0.25">
      <c r="C162" s="588"/>
      <c r="D162" s="588"/>
      <c r="E162" s="588"/>
      <c r="F162" s="588"/>
      <c r="G162" s="588"/>
      <c r="H162" s="588"/>
      <c r="I162" s="588"/>
      <c r="J162" s="588"/>
      <c r="K162" s="588"/>
      <c r="L162" s="588"/>
      <c r="M162" s="588"/>
      <c r="N162" s="588"/>
      <c r="O162" s="588"/>
      <c r="P162" s="588"/>
      <c r="Q162" s="588"/>
    </row>
    <row r="163" spans="3:17" x14ac:dyDescent="0.25">
      <c r="C163" s="588"/>
      <c r="D163" s="588"/>
      <c r="E163" s="588"/>
      <c r="F163" s="588"/>
      <c r="G163" s="588"/>
      <c r="H163" s="588"/>
      <c r="I163" s="588"/>
      <c r="J163" s="588"/>
      <c r="K163" s="588"/>
      <c r="L163" s="588"/>
      <c r="M163" s="588"/>
      <c r="N163" s="588"/>
      <c r="O163" s="588"/>
      <c r="P163" s="588"/>
      <c r="Q163" s="588"/>
    </row>
    <row r="164" spans="3:17" x14ac:dyDescent="0.25">
      <c r="C164" s="588"/>
      <c r="D164" s="588"/>
      <c r="E164" s="588"/>
      <c r="F164" s="588"/>
      <c r="G164" s="588"/>
      <c r="H164" s="588"/>
      <c r="I164" s="588"/>
      <c r="J164" s="588"/>
      <c r="K164" s="588"/>
      <c r="L164" s="588"/>
      <c r="M164" s="588"/>
      <c r="N164" s="588"/>
      <c r="O164" s="588"/>
      <c r="P164" s="588"/>
      <c r="Q164" s="588"/>
    </row>
    <row r="165" spans="3:17" x14ac:dyDescent="0.25">
      <c r="C165" s="588"/>
      <c r="D165" s="588"/>
      <c r="E165" s="588"/>
      <c r="F165" s="588"/>
      <c r="G165" s="588"/>
      <c r="H165" s="588"/>
      <c r="I165" s="588"/>
      <c r="J165" s="588"/>
      <c r="K165" s="588"/>
      <c r="L165" s="588"/>
      <c r="M165" s="588"/>
      <c r="N165" s="588"/>
      <c r="O165" s="588"/>
      <c r="P165" s="588"/>
      <c r="Q165" s="588"/>
    </row>
    <row r="166" spans="3:17" x14ac:dyDescent="0.25">
      <c r="C166" s="588"/>
      <c r="D166" s="588"/>
      <c r="E166" s="588"/>
      <c r="F166" s="588"/>
      <c r="G166" s="588"/>
      <c r="H166" s="588"/>
      <c r="I166" s="588"/>
      <c r="J166" s="588"/>
      <c r="K166" s="588"/>
      <c r="L166" s="588"/>
      <c r="M166" s="588"/>
      <c r="N166" s="588"/>
      <c r="O166" s="588"/>
      <c r="P166" s="588"/>
      <c r="Q166" s="588"/>
    </row>
    <row r="167" spans="3:17" x14ac:dyDescent="0.25">
      <c r="C167" s="588"/>
      <c r="D167" s="588"/>
      <c r="E167" s="588"/>
      <c r="F167" s="588"/>
      <c r="G167" s="588"/>
      <c r="H167" s="588"/>
      <c r="I167" s="588"/>
      <c r="J167" s="588"/>
      <c r="K167" s="588"/>
      <c r="L167" s="588"/>
      <c r="M167" s="588"/>
      <c r="N167" s="588"/>
      <c r="O167" s="588"/>
      <c r="P167" s="588"/>
      <c r="Q167" s="588"/>
    </row>
    <row r="168" spans="3:17" x14ac:dyDescent="0.25">
      <c r="C168" s="588"/>
      <c r="D168" s="588"/>
      <c r="E168" s="588"/>
      <c r="F168" s="588"/>
      <c r="G168" s="588"/>
      <c r="H168" s="588"/>
      <c r="I168" s="588"/>
      <c r="J168" s="588"/>
      <c r="K168" s="588"/>
      <c r="L168" s="588"/>
      <c r="M168" s="588"/>
      <c r="N168" s="588"/>
      <c r="O168" s="588"/>
      <c r="P168" s="588"/>
      <c r="Q168" s="588"/>
    </row>
    <row r="169" spans="3:17" x14ac:dyDescent="0.25">
      <c r="C169" s="588"/>
      <c r="D169" s="588"/>
      <c r="E169" s="588"/>
      <c r="F169" s="588"/>
      <c r="G169" s="588"/>
      <c r="H169" s="588"/>
      <c r="I169" s="588"/>
      <c r="J169" s="588"/>
      <c r="K169" s="588"/>
      <c r="L169" s="588"/>
      <c r="M169" s="588"/>
      <c r="N169" s="588"/>
      <c r="O169" s="588"/>
      <c r="P169" s="588"/>
      <c r="Q169" s="588"/>
    </row>
    <row r="170" spans="3:17" x14ac:dyDescent="0.25">
      <c r="C170" s="588"/>
      <c r="D170" s="588"/>
      <c r="E170" s="588"/>
      <c r="F170" s="588"/>
      <c r="G170" s="588"/>
      <c r="H170" s="588"/>
      <c r="I170" s="588"/>
      <c r="J170" s="588"/>
      <c r="K170" s="588"/>
      <c r="L170" s="588"/>
      <c r="M170" s="588"/>
      <c r="N170" s="588"/>
      <c r="O170" s="588"/>
      <c r="P170" s="588"/>
      <c r="Q170" s="588"/>
    </row>
    <row r="171" spans="3:17" x14ac:dyDescent="0.25">
      <c r="C171" s="588"/>
      <c r="D171" s="588"/>
      <c r="E171" s="588"/>
      <c r="F171" s="588"/>
      <c r="G171" s="588"/>
      <c r="H171" s="588"/>
      <c r="I171" s="588"/>
      <c r="J171" s="588"/>
      <c r="K171" s="588"/>
      <c r="L171" s="588"/>
      <c r="M171" s="588"/>
      <c r="N171" s="588"/>
      <c r="O171" s="588"/>
      <c r="P171" s="588"/>
      <c r="Q171" s="588"/>
    </row>
    <row r="172" spans="3:17" x14ac:dyDescent="0.25">
      <c r="C172" s="588"/>
      <c r="D172" s="588"/>
      <c r="E172" s="588"/>
      <c r="F172" s="588"/>
      <c r="G172" s="588"/>
      <c r="H172" s="588"/>
      <c r="I172" s="588"/>
      <c r="J172" s="588"/>
      <c r="K172" s="588"/>
      <c r="L172" s="588"/>
      <c r="M172" s="588"/>
      <c r="N172" s="588"/>
      <c r="O172" s="588"/>
      <c r="P172" s="588"/>
      <c r="Q172" s="588"/>
    </row>
    <row r="173" spans="3:17" x14ac:dyDescent="0.25">
      <c r="C173" s="588"/>
      <c r="D173" s="588"/>
      <c r="E173" s="588"/>
      <c r="F173" s="588"/>
      <c r="G173" s="588"/>
      <c r="H173" s="588"/>
      <c r="I173" s="588"/>
      <c r="J173" s="588"/>
      <c r="K173" s="588"/>
      <c r="L173" s="588"/>
      <c r="M173" s="588"/>
      <c r="N173" s="588"/>
      <c r="O173" s="588"/>
      <c r="P173" s="588"/>
      <c r="Q173" s="588"/>
    </row>
    <row r="174" spans="3:17" x14ac:dyDescent="0.25">
      <c r="C174" s="588"/>
      <c r="D174" s="588"/>
      <c r="E174" s="588"/>
      <c r="F174" s="588"/>
      <c r="G174" s="588"/>
      <c r="H174" s="588"/>
      <c r="I174" s="588"/>
      <c r="J174" s="588"/>
      <c r="K174" s="588"/>
      <c r="L174" s="588"/>
      <c r="M174" s="588"/>
      <c r="N174" s="588"/>
      <c r="O174" s="588"/>
      <c r="P174" s="588"/>
      <c r="Q174" s="588"/>
    </row>
    <row r="175" spans="3:17" x14ac:dyDescent="0.25">
      <c r="C175" s="588"/>
      <c r="D175" s="588"/>
      <c r="E175" s="588"/>
      <c r="F175" s="588"/>
      <c r="G175" s="588"/>
      <c r="H175" s="588"/>
      <c r="I175" s="588"/>
      <c r="J175" s="588"/>
      <c r="K175" s="588"/>
      <c r="L175" s="588"/>
      <c r="M175" s="588"/>
      <c r="N175" s="588"/>
      <c r="O175" s="588"/>
      <c r="P175" s="588"/>
      <c r="Q175" s="588"/>
    </row>
    <row r="176" spans="3:17" x14ac:dyDescent="0.25">
      <c r="C176" s="588"/>
      <c r="D176" s="588"/>
      <c r="E176" s="588"/>
      <c r="F176" s="588"/>
      <c r="G176" s="588"/>
      <c r="H176" s="588"/>
      <c r="I176" s="588"/>
      <c r="J176" s="588"/>
      <c r="K176" s="588"/>
      <c r="L176" s="588"/>
      <c r="M176" s="588"/>
      <c r="N176" s="588"/>
      <c r="O176" s="588"/>
      <c r="P176" s="588"/>
      <c r="Q176" s="588"/>
    </row>
    <row r="177" spans="3:17" x14ac:dyDescent="0.25">
      <c r="C177" s="588"/>
      <c r="D177" s="588"/>
      <c r="E177" s="588"/>
      <c r="F177" s="588"/>
      <c r="G177" s="588"/>
      <c r="H177" s="588"/>
      <c r="I177" s="588"/>
      <c r="J177" s="588"/>
      <c r="K177" s="588"/>
      <c r="L177" s="588"/>
      <c r="M177" s="588"/>
      <c r="N177" s="588"/>
      <c r="O177" s="588"/>
      <c r="P177" s="588"/>
      <c r="Q177" s="588"/>
    </row>
    <row r="178" spans="3:17" x14ac:dyDescent="0.25">
      <c r="C178" s="588"/>
      <c r="D178" s="588"/>
      <c r="E178" s="588"/>
      <c r="F178" s="588"/>
      <c r="G178" s="588"/>
      <c r="H178" s="588"/>
      <c r="I178" s="588"/>
      <c r="J178" s="588"/>
      <c r="K178" s="588"/>
      <c r="L178" s="588"/>
      <c r="M178" s="588"/>
      <c r="N178" s="588"/>
      <c r="O178" s="588"/>
      <c r="P178" s="588"/>
      <c r="Q178" s="588"/>
    </row>
    <row r="179" spans="3:17" x14ac:dyDescent="0.25">
      <c r="C179" s="588"/>
      <c r="D179" s="588"/>
      <c r="E179" s="588"/>
      <c r="F179" s="588"/>
      <c r="G179" s="588"/>
      <c r="H179" s="588"/>
      <c r="I179" s="588"/>
      <c r="J179" s="588"/>
      <c r="K179" s="588"/>
      <c r="L179" s="588"/>
      <c r="M179" s="588"/>
      <c r="N179" s="588"/>
      <c r="O179" s="588"/>
      <c r="P179" s="588"/>
      <c r="Q179" s="588"/>
    </row>
    <row r="180" spans="3:17" x14ac:dyDescent="0.25">
      <c r="C180" s="588"/>
      <c r="D180" s="588"/>
      <c r="E180" s="588"/>
      <c r="F180" s="588"/>
      <c r="G180" s="588"/>
      <c r="H180" s="588"/>
      <c r="I180" s="588"/>
      <c r="J180" s="588"/>
      <c r="K180" s="588"/>
      <c r="L180" s="588"/>
      <c r="M180" s="588"/>
      <c r="N180" s="588"/>
      <c r="O180" s="588"/>
      <c r="P180" s="588"/>
      <c r="Q180" s="588"/>
    </row>
    <row r="181" spans="3:17" x14ac:dyDescent="0.25">
      <c r="C181" s="588"/>
      <c r="D181" s="588"/>
      <c r="E181" s="588"/>
      <c r="F181" s="588"/>
      <c r="G181" s="588"/>
      <c r="H181" s="588"/>
      <c r="I181" s="588"/>
      <c r="J181" s="588"/>
      <c r="K181" s="588"/>
      <c r="L181" s="588"/>
      <c r="M181" s="588"/>
      <c r="N181" s="588"/>
      <c r="O181" s="588"/>
      <c r="P181" s="588"/>
      <c r="Q181" s="588"/>
    </row>
    <row r="182" spans="3:17" x14ac:dyDescent="0.25">
      <c r="C182" s="588"/>
      <c r="D182" s="588"/>
      <c r="E182" s="588"/>
      <c r="F182" s="588"/>
      <c r="G182" s="588"/>
      <c r="H182" s="588"/>
      <c r="I182" s="588"/>
      <c r="J182" s="588"/>
      <c r="K182" s="588"/>
      <c r="L182" s="588"/>
      <c r="M182" s="588"/>
      <c r="N182" s="588"/>
      <c r="O182" s="588"/>
      <c r="P182" s="588"/>
      <c r="Q182" s="588"/>
    </row>
    <row r="183" spans="3:17" x14ac:dyDescent="0.25">
      <c r="C183" s="588"/>
      <c r="D183" s="588"/>
      <c r="E183" s="588"/>
      <c r="F183" s="588"/>
      <c r="G183" s="588"/>
      <c r="H183" s="588"/>
      <c r="I183" s="588"/>
      <c r="J183" s="588"/>
      <c r="K183" s="588"/>
      <c r="L183" s="588"/>
      <c r="M183" s="588"/>
      <c r="N183" s="588"/>
      <c r="O183" s="588"/>
      <c r="P183" s="588"/>
      <c r="Q183" s="588"/>
    </row>
    <row r="184" spans="3:17" x14ac:dyDescent="0.25">
      <c r="C184" s="588"/>
      <c r="D184" s="588"/>
      <c r="E184" s="588"/>
      <c r="F184" s="588"/>
      <c r="G184" s="588"/>
      <c r="H184" s="588"/>
      <c r="I184" s="588"/>
      <c r="J184" s="588"/>
      <c r="K184" s="588"/>
      <c r="L184" s="588"/>
      <c r="M184" s="588"/>
      <c r="N184" s="588"/>
      <c r="O184" s="588"/>
      <c r="P184" s="588"/>
      <c r="Q184" s="588"/>
    </row>
    <row r="185" spans="3:17" x14ac:dyDescent="0.25">
      <c r="C185" s="588"/>
      <c r="D185" s="588"/>
      <c r="E185" s="588"/>
      <c r="F185" s="588"/>
      <c r="G185" s="588"/>
      <c r="H185" s="588"/>
      <c r="I185" s="588"/>
      <c r="J185" s="588"/>
      <c r="K185" s="588"/>
      <c r="L185" s="588"/>
      <c r="M185" s="588"/>
      <c r="N185" s="588"/>
      <c r="O185" s="588"/>
      <c r="P185" s="588"/>
      <c r="Q185" s="588"/>
    </row>
    <row r="186" spans="3:17" x14ac:dyDescent="0.25">
      <c r="C186" s="588"/>
      <c r="D186" s="588"/>
      <c r="E186" s="588"/>
      <c r="F186" s="588"/>
      <c r="G186" s="588"/>
      <c r="H186" s="588"/>
      <c r="I186" s="588"/>
      <c r="J186" s="588"/>
      <c r="K186" s="588"/>
      <c r="L186" s="588"/>
      <c r="M186" s="588"/>
      <c r="N186" s="588"/>
      <c r="O186" s="588"/>
      <c r="P186" s="588"/>
      <c r="Q186" s="588"/>
    </row>
    <row r="187" spans="3:17" x14ac:dyDescent="0.25">
      <c r="C187" s="588"/>
      <c r="D187" s="588"/>
      <c r="E187" s="588"/>
      <c r="F187" s="588"/>
      <c r="G187" s="588"/>
      <c r="H187" s="588"/>
      <c r="I187" s="588"/>
      <c r="J187" s="588"/>
      <c r="K187" s="588"/>
      <c r="L187" s="588"/>
      <c r="M187" s="588"/>
      <c r="N187" s="588"/>
      <c r="O187" s="588"/>
      <c r="P187" s="588"/>
      <c r="Q187" s="588"/>
    </row>
    <row r="188" spans="3:17" x14ac:dyDescent="0.25">
      <c r="C188" s="588"/>
      <c r="D188" s="588"/>
      <c r="E188" s="588"/>
      <c r="F188" s="588"/>
      <c r="G188" s="588"/>
      <c r="H188" s="588"/>
      <c r="I188" s="588"/>
      <c r="J188" s="588"/>
      <c r="K188" s="588"/>
      <c r="L188" s="588"/>
      <c r="M188" s="588"/>
      <c r="N188" s="588"/>
      <c r="O188" s="588"/>
      <c r="P188" s="588"/>
      <c r="Q188" s="588"/>
    </row>
    <row r="189" spans="3:17" x14ac:dyDescent="0.25">
      <c r="C189" s="588"/>
      <c r="D189" s="588"/>
      <c r="E189" s="588"/>
      <c r="F189" s="588"/>
      <c r="G189" s="588"/>
      <c r="H189" s="588"/>
      <c r="I189" s="588"/>
      <c r="J189" s="588"/>
      <c r="K189" s="588"/>
      <c r="L189" s="588"/>
      <c r="M189" s="588"/>
      <c r="N189" s="588"/>
      <c r="O189" s="588"/>
      <c r="P189" s="588"/>
      <c r="Q189" s="588"/>
    </row>
    <row r="190" spans="3:17" x14ac:dyDescent="0.25">
      <c r="C190" s="588"/>
      <c r="D190" s="588"/>
      <c r="E190" s="588"/>
      <c r="F190" s="588"/>
      <c r="G190" s="588"/>
      <c r="H190" s="588"/>
      <c r="I190" s="588"/>
      <c r="J190" s="588"/>
      <c r="K190" s="588"/>
      <c r="L190" s="588"/>
      <c r="M190" s="588"/>
      <c r="N190" s="588"/>
      <c r="O190" s="588"/>
      <c r="P190" s="588"/>
      <c r="Q190" s="588"/>
    </row>
    <row r="191" spans="3:17" x14ac:dyDescent="0.25">
      <c r="C191" s="588"/>
      <c r="D191" s="588"/>
      <c r="E191" s="588"/>
      <c r="F191" s="588"/>
      <c r="G191" s="588"/>
      <c r="H191" s="588"/>
      <c r="I191" s="588"/>
      <c r="J191" s="588"/>
      <c r="K191" s="588"/>
      <c r="L191" s="588"/>
      <c r="M191" s="588"/>
      <c r="N191" s="588"/>
      <c r="O191" s="588"/>
      <c r="P191" s="588"/>
      <c r="Q191" s="588"/>
    </row>
    <row r="192" spans="3:17" x14ac:dyDescent="0.25">
      <c r="C192" s="588"/>
      <c r="D192" s="588"/>
      <c r="E192" s="588"/>
      <c r="F192" s="588"/>
      <c r="G192" s="588"/>
      <c r="H192" s="588"/>
      <c r="I192" s="588"/>
      <c r="J192" s="588"/>
      <c r="K192" s="588"/>
      <c r="L192" s="588"/>
      <c r="M192" s="588"/>
      <c r="N192" s="588"/>
      <c r="O192" s="588"/>
      <c r="P192" s="588"/>
      <c r="Q192" s="588"/>
    </row>
    <row r="193" spans="3:17" x14ac:dyDescent="0.25">
      <c r="C193" s="588"/>
      <c r="D193" s="588"/>
      <c r="E193" s="588"/>
      <c r="F193" s="588"/>
      <c r="G193" s="588"/>
      <c r="H193" s="588"/>
      <c r="I193" s="588"/>
      <c r="J193" s="588"/>
      <c r="K193" s="588"/>
      <c r="L193" s="588"/>
      <c r="M193" s="588"/>
      <c r="N193" s="588"/>
      <c r="O193" s="588"/>
      <c r="P193" s="588"/>
      <c r="Q193" s="588"/>
    </row>
    <row r="194" spans="3:17" x14ac:dyDescent="0.25">
      <c r="C194" s="588"/>
      <c r="D194" s="588"/>
      <c r="E194" s="588"/>
      <c r="F194" s="588"/>
      <c r="G194" s="588"/>
      <c r="H194" s="588"/>
      <c r="I194" s="588"/>
      <c r="J194" s="588"/>
      <c r="K194" s="588"/>
      <c r="L194" s="588"/>
      <c r="M194" s="588"/>
      <c r="N194" s="588"/>
      <c r="O194" s="588"/>
      <c r="P194" s="588"/>
      <c r="Q194" s="588"/>
    </row>
    <row r="195" spans="3:17" x14ac:dyDescent="0.25">
      <c r="C195" s="588"/>
      <c r="D195" s="588"/>
      <c r="E195" s="588"/>
      <c r="F195" s="588"/>
      <c r="G195" s="588"/>
      <c r="H195" s="588"/>
      <c r="I195" s="588"/>
      <c r="J195" s="588"/>
      <c r="K195" s="588"/>
      <c r="L195" s="588"/>
      <c r="M195" s="588"/>
      <c r="N195" s="588"/>
      <c r="O195" s="588"/>
      <c r="P195" s="588"/>
      <c r="Q195" s="588"/>
    </row>
    <row r="196" spans="3:17" x14ac:dyDescent="0.25">
      <c r="C196" s="588"/>
      <c r="D196" s="588"/>
      <c r="E196" s="588"/>
      <c r="F196" s="588"/>
      <c r="G196" s="588"/>
      <c r="H196" s="588"/>
      <c r="I196" s="588"/>
      <c r="J196" s="588"/>
      <c r="K196" s="588"/>
      <c r="L196" s="588"/>
      <c r="M196" s="588"/>
      <c r="N196" s="588"/>
      <c r="O196" s="588"/>
      <c r="P196" s="588"/>
      <c r="Q196" s="588"/>
    </row>
    <row r="197" spans="3:17" x14ac:dyDescent="0.25">
      <c r="C197" s="588"/>
      <c r="D197" s="588"/>
      <c r="E197" s="588"/>
      <c r="F197" s="588"/>
      <c r="G197" s="588"/>
      <c r="H197" s="588"/>
      <c r="I197" s="588"/>
      <c r="J197" s="588"/>
      <c r="K197" s="588"/>
      <c r="L197" s="588"/>
      <c r="M197" s="588"/>
      <c r="N197" s="588"/>
      <c r="O197" s="588"/>
      <c r="P197" s="588"/>
      <c r="Q197" s="588"/>
    </row>
    <row r="198" spans="3:17" x14ac:dyDescent="0.25">
      <c r="C198" s="588"/>
      <c r="D198" s="588"/>
      <c r="E198" s="588"/>
      <c r="F198" s="588"/>
      <c r="G198" s="588"/>
      <c r="H198" s="588"/>
      <c r="I198" s="588"/>
      <c r="J198" s="588"/>
      <c r="K198" s="588"/>
      <c r="L198" s="588"/>
      <c r="M198" s="588"/>
      <c r="N198" s="588"/>
      <c r="O198" s="588"/>
      <c r="P198" s="588"/>
      <c r="Q198" s="588"/>
    </row>
    <row r="199" spans="3:17" x14ac:dyDescent="0.25">
      <c r="C199" s="588"/>
      <c r="D199" s="588"/>
      <c r="E199" s="588"/>
      <c r="F199" s="588"/>
      <c r="G199" s="588"/>
      <c r="H199" s="588"/>
      <c r="I199" s="588"/>
      <c r="J199" s="588"/>
      <c r="K199" s="588"/>
      <c r="L199" s="588"/>
      <c r="M199" s="588"/>
      <c r="N199" s="588"/>
      <c r="O199" s="588"/>
      <c r="P199" s="588"/>
      <c r="Q199" s="588"/>
    </row>
    <row r="200" spans="3:17" x14ac:dyDescent="0.25">
      <c r="C200" s="588"/>
      <c r="D200" s="588"/>
      <c r="E200" s="588"/>
      <c r="F200" s="588"/>
      <c r="G200" s="588"/>
      <c r="H200" s="588"/>
      <c r="I200" s="588"/>
      <c r="J200" s="588"/>
      <c r="K200" s="588"/>
      <c r="L200" s="588"/>
      <c r="M200" s="588"/>
      <c r="N200" s="588"/>
      <c r="O200" s="588"/>
      <c r="P200" s="588"/>
      <c r="Q200" s="588"/>
    </row>
    <row r="201" spans="3:17" x14ac:dyDescent="0.25">
      <c r="C201" s="588"/>
      <c r="D201" s="588"/>
      <c r="E201" s="588"/>
      <c r="F201" s="588"/>
      <c r="G201" s="588"/>
      <c r="H201" s="588"/>
      <c r="I201" s="588"/>
      <c r="J201" s="588"/>
      <c r="K201" s="588"/>
      <c r="L201" s="588"/>
      <c r="M201" s="588"/>
      <c r="N201" s="588"/>
      <c r="O201" s="588"/>
      <c r="P201" s="588"/>
      <c r="Q201" s="588"/>
    </row>
    <row r="202" spans="3:17" x14ac:dyDescent="0.25">
      <c r="C202" s="588"/>
      <c r="D202" s="588"/>
      <c r="E202" s="588"/>
      <c r="F202" s="588"/>
      <c r="G202" s="588"/>
      <c r="H202" s="588"/>
      <c r="I202" s="588"/>
      <c r="J202" s="588"/>
      <c r="K202" s="588"/>
      <c r="L202" s="588"/>
      <c r="M202" s="588"/>
      <c r="N202" s="588"/>
      <c r="O202" s="588"/>
      <c r="P202" s="588"/>
      <c r="Q202" s="588"/>
    </row>
    <row r="203" spans="3:17" x14ac:dyDescent="0.25">
      <c r="C203" s="588"/>
      <c r="D203" s="588"/>
      <c r="E203" s="588"/>
      <c r="F203" s="588"/>
      <c r="G203" s="588"/>
      <c r="H203" s="588"/>
      <c r="I203" s="588"/>
      <c r="J203" s="588"/>
      <c r="K203" s="588"/>
      <c r="L203" s="588"/>
      <c r="M203" s="588"/>
      <c r="N203" s="588"/>
      <c r="O203" s="588"/>
      <c r="P203" s="588"/>
      <c r="Q203" s="588"/>
    </row>
    <row r="204" spans="3:17" x14ac:dyDescent="0.25">
      <c r="C204" s="588"/>
      <c r="D204" s="588"/>
      <c r="E204" s="588"/>
      <c r="F204" s="588"/>
      <c r="G204" s="588"/>
      <c r="H204" s="588"/>
      <c r="I204" s="588"/>
      <c r="J204" s="588"/>
      <c r="K204" s="588"/>
      <c r="L204" s="588"/>
      <c r="M204" s="588"/>
      <c r="N204" s="588"/>
      <c r="O204" s="588"/>
      <c r="P204" s="588"/>
      <c r="Q204" s="588"/>
    </row>
    <row r="205" spans="3:17" x14ac:dyDescent="0.25">
      <c r="C205" s="588"/>
      <c r="D205" s="588"/>
      <c r="E205" s="588"/>
      <c r="F205" s="588"/>
      <c r="G205" s="588"/>
      <c r="H205" s="588"/>
      <c r="I205" s="588"/>
      <c r="J205" s="588"/>
      <c r="K205" s="588"/>
      <c r="L205" s="588"/>
      <c r="M205" s="588"/>
      <c r="N205" s="588"/>
      <c r="O205" s="588"/>
      <c r="P205" s="588"/>
      <c r="Q205" s="588"/>
    </row>
    <row r="206" spans="3:17" x14ac:dyDescent="0.25">
      <c r="C206" s="588"/>
      <c r="D206" s="588"/>
      <c r="E206" s="588"/>
      <c r="F206" s="588"/>
      <c r="G206" s="588"/>
      <c r="H206" s="588"/>
      <c r="I206" s="588"/>
      <c r="J206" s="588"/>
      <c r="K206" s="588"/>
      <c r="L206" s="588"/>
      <c r="M206" s="588"/>
      <c r="N206" s="588"/>
      <c r="O206" s="588"/>
      <c r="P206" s="588"/>
      <c r="Q206" s="588"/>
    </row>
    <row r="207" spans="3:17" x14ac:dyDescent="0.25">
      <c r="C207" s="588"/>
      <c r="D207" s="588"/>
      <c r="E207" s="588"/>
      <c r="F207" s="588"/>
      <c r="G207" s="588"/>
      <c r="H207" s="588"/>
      <c r="I207" s="588"/>
      <c r="J207" s="588"/>
      <c r="K207" s="588"/>
      <c r="L207" s="588"/>
      <c r="M207" s="588"/>
      <c r="N207" s="588"/>
      <c r="O207" s="588"/>
      <c r="P207" s="588"/>
      <c r="Q207" s="588"/>
    </row>
    <row r="208" spans="3:17" x14ac:dyDescent="0.25">
      <c r="C208" s="588"/>
      <c r="D208" s="588"/>
      <c r="E208" s="588"/>
      <c r="F208" s="588"/>
      <c r="G208" s="588"/>
      <c r="H208" s="588"/>
      <c r="I208" s="588"/>
      <c r="J208" s="588"/>
      <c r="K208" s="588"/>
      <c r="L208" s="588"/>
      <c r="M208" s="588"/>
      <c r="N208" s="588"/>
      <c r="O208" s="588"/>
      <c r="P208" s="588"/>
      <c r="Q208" s="588"/>
    </row>
    <row r="209" spans="3:17" x14ac:dyDescent="0.25">
      <c r="C209" s="588"/>
      <c r="D209" s="588"/>
      <c r="E209" s="588"/>
      <c r="F209" s="588"/>
      <c r="G209" s="588"/>
      <c r="H209" s="588"/>
      <c r="I209" s="588"/>
      <c r="J209" s="588"/>
      <c r="K209" s="588"/>
      <c r="L209" s="588"/>
      <c r="M209" s="588"/>
      <c r="N209" s="588"/>
      <c r="O209" s="588"/>
      <c r="P209" s="588"/>
      <c r="Q209" s="588"/>
    </row>
    <row r="210" spans="3:17" x14ac:dyDescent="0.25">
      <c r="C210" s="588"/>
      <c r="D210" s="588"/>
      <c r="E210" s="588"/>
      <c r="F210" s="588"/>
      <c r="G210" s="588"/>
      <c r="H210" s="588"/>
      <c r="I210" s="588"/>
      <c r="J210" s="588"/>
      <c r="K210" s="588"/>
      <c r="L210" s="588"/>
      <c r="M210" s="588"/>
      <c r="N210" s="588"/>
      <c r="O210" s="588"/>
      <c r="P210" s="588"/>
      <c r="Q210" s="588"/>
    </row>
    <row r="211" spans="3:17" x14ac:dyDescent="0.25">
      <c r="C211" s="588"/>
      <c r="D211" s="588"/>
      <c r="E211" s="588"/>
      <c r="F211" s="588"/>
      <c r="G211" s="588"/>
      <c r="H211" s="588"/>
      <c r="I211" s="588"/>
      <c r="J211" s="588"/>
      <c r="K211" s="588"/>
      <c r="L211" s="588"/>
      <c r="M211" s="588"/>
      <c r="N211" s="588"/>
      <c r="O211" s="588"/>
      <c r="P211" s="588"/>
      <c r="Q211" s="588"/>
    </row>
    <row r="212" spans="3:17" x14ac:dyDescent="0.25">
      <c r="C212" s="588"/>
      <c r="D212" s="588"/>
      <c r="E212" s="588"/>
      <c r="F212" s="588"/>
      <c r="G212" s="588"/>
      <c r="H212" s="588"/>
      <c r="I212" s="588"/>
      <c r="J212" s="588"/>
      <c r="K212" s="588"/>
      <c r="L212" s="588"/>
      <c r="M212" s="588"/>
      <c r="N212" s="588"/>
      <c r="O212" s="588"/>
      <c r="P212" s="588"/>
      <c r="Q212" s="588"/>
    </row>
    <row r="213" spans="3:17" x14ac:dyDescent="0.25">
      <c r="C213" s="588"/>
      <c r="D213" s="588"/>
      <c r="E213" s="588"/>
      <c r="F213" s="588"/>
      <c r="G213" s="588"/>
      <c r="H213" s="588"/>
      <c r="I213" s="588"/>
      <c r="J213" s="588"/>
      <c r="K213" s="588"/>
      <c r="L213" s="588"/>
      <c r="M213" s="588"/>
      <c r="N213" s="588"/>
      <c r="O213" s="588"/>
      <c r="P213" s="588"/>
      <c r="Q213" s="588"/>
    </row>
    <row r="214" spans="3:17" x14ac:dyDescent="0.25">
      <c r="C214" s="588"/>
      <c r="D214" s="588"/>
      <c r="E214" s="588"/>
      <c r="F214" s="588"/>
      <c r="G214" s="588"/>
      <c r="H214" s="588"/>
      <c r="I214" s="588"/>
      <c r="J214" s="588"/>
      <c r="K214" s="588"/>
      <c r="L214" s="588"/>
      <c r="M214" s="588"/>
      <c r="N214" s="588"/>
      <c r="O214" s="588"/>
      <c r="P214" s="588"/>
      <c r="Q214" s="588"/>
    </row>
    <row r="215" spans="3:17" x14ac:dyDescent="0.25">
      <c r="C215" s="588"/>
      <c r="D215" s="588"/>
      <c r="E215" s="588"/>
      <c r="F215" s="588"/>
      <c r="G215" s="588"/>
      <c r="H215" s="588"/>
      <c r="I215" s="588"/>
      <c r="J215" s="588"/>
      <c r="K215" s="588"/>
      <c r="L215" s="588"/>
      <c r="M215" s="588"/>
      <c r="N215" s="588"/>
      <c r="O215" s="588"/>
      <c r="P215" s="588"/>
      <c r="Q215" s="588"/>
    </row>
    <row r="216" spans="3:17" x14ac:dyDescent="0.25">
      <c r="C216" s="588"/>
      <c r="D216" s="588"/>
      <c r="E216" s="588"/>
      <c r="F216" s="588"/>
      <c r="G216" s="588"/>
      <c r="H216" s="588"/>
      <c r="I216" s="588"/>
      <c r="J216" s="588"/>
      <c r="K216" s="588"/>
      <c r="L216" s="588"/>
      <c r="M216" s="588"/>
      <c r="N216" s="588"/>
      <c r="O216" s="588"/>
      <c r="P216" s="588"/>
      <c r="Q216" s="588"/>
    </row>
    <row r="217" spans="3:17" x14ac:dyDescent="0.25">
      <c r="C217" s="588"/>
      <c r="D217" s="588"/>
      <c r="E217" s="588"/>
      <c r="F217" s="588"/>
      <c r="G217" s="588"/>
      <c r="H217" s="588"/>
      <c r="I217" s="588"/>
      <c r="J217" s="588"/>
      <c r="K217" s="588"/>
      <c r="L217" s="588"/>
      <c r="M217" s="588"/>
      <c r="N217" s="588"/>
      <c r="O217" s="588"/>
      <c r="P217" s="588"/>
      <c r="Q217" s="588"/>
    </row>
    <row r="218" spans="3:17" x14ac:dyDescent="0.25">
      <c r="C218" s="588"/>
      <c r="D218" s="588"/>
      <c r="E218" s="588"/>
      <c r="F218" s="588"/>
      <c r="G218" s="588"/>
      <c r="H218" s="588"/>
      <c r="I218" s="588"/>
      <c r="J218" s="588"/>
      <c r="K218" s="588"/>
      <c r="L218" s="588"/>
      <c r="M218" s="588"/>
      <c r="N218" s="588"/>
      <c r="O218" s="588"/>
      <c r="P218" s="588"/>
      <c r="Q218" s="588"/>
    </row>
    <row r="219" spans="3:17" x14ac:dyDescent="0.25">
      <c r="C219" s="588"/>
      <c r="D219" s="588"/>
      <c r="E219" s="588"/>
      <c r="F219" s="588"/>
      <c r="G219" s="588"/>
      <c r="H219" s="588"/>
      <c r="I219" s="588"/>
      <c r="J219" s="588"/>
      <c r="K219" s="588"/>
      <c r="L219" s="588"/>
      <c r="M219" s="588"/>
      <c r="N219" s="588"/>
      <c r="O219" s="588"/>
      <c r="P219" s="588"/>
      <c r="Q219" s="588"/>
    </row>
    <row r="220" spans="3:17" x14ac:dyDescent="0.25">
      <c r="C220" s="588"/>
      <c r="D220" s="588"/>
      <c r="E220" s="588"/>
      <c r="F220" s="588"/>
      <c r="G220" s="588"/>
      <c r="H220" s="588"/>
      <c r="I220" s="588"/>
      <c r="J220" s="588"/>
      <c r="K220" s="588"/>
      <c r="L220" s="588"/>
      <c r="M220" s="588"/>
      <c r="N220" s="588"/>
      <c r="O220" s="588"/>
      <c r="P220" s="588"/>
      <c r="Q220" s="588"/>
    </row>
    <row r="221" spans="3:17" x14ac:dyDescent="0.25">
      <c r="C221" s="588"/>
      <c r="D221" s="588"/>
      <c r="E221" s="588"/>
      <c r="F221" s="588"/>
      <c r="G221" s="588"/>
      <c r="H221" s="588"/>
      <c r="I221" s="588"/>
      <c r="J221" s="588"/>
      <c r="K221" s="588"/>
      <c r="L221" s="588"/>
      <c r="M221" s="588"/>
      <c r="N221" s="588"/>
      <c r="O221" s="588"/>
      <c r="P221" s="588"/>
      <c r="Q221" s="588"/>
    </row>
    <row r="222" spans="3:17" x14ac:dyDescent="0.25">
      <c r="C222" s="588"/>
      <c r="D222" s="588"/>
      <c r="E222" s="588"/>
      <c r="F222" s="588"/>
      <c r="G222" s="588"/>
      <c r="H222" s="588"/>
      <c r="I222" s="588"/>
      <c r="J222" s="588"/>
      <c r="K222" s="588"/>
      <c r="L222" s="588"/>
      <c r="M222" s="588"/>
      <c r="N222" s="588"/>
      <c r="O222" s="588"/>
      <c r="P222" s="588"/>
      <c r="Q222" s="588"/>
    </row>
    <row r="223" spans="3:17" x14ac:dyDescent="0.25">
      <c r="C223" s="588"/>
      <c r="D223" s="588"/>
      <c r="E223" s="588"/>
      <c r="F223" s="588"/>
      <c r="G223" s="588"/>
      <c r="H223" s="588"/>
      <c r="I223" s="588"/>
      <c r="J223" s="588"/>
      <c r="K223" s="588"/>
      <c r="L223" s="588"/>
      <c r="M223" s="588"/>
      <c r="N223" s="588"/>
      <c r="O223" s="588"/>
      <c r="P223" s="588"/>
      <c r="Q223" s="588"/>
    </row>
    <row r="224" spans="3:17" x14ac:dyDescent="0.25">
      <c r="C224" s="588"/>
      <c r="D224" s="588"/>
      <c r="E224" s="588"/>
      <c r="F224" s="588"/>
      <c r="G224" s="588"/>
      <c r="H224" s="588"/>
      <c r="I224" s="588"/>
      <c r="J224" s="588"/>
      <c r="K224" s="588"/>
      <c r="L224" s="588"/>
      <c r="M224" s="588"/>
      <c r="N224" s="588"/>
      <c r="O224" s="588"/>
      <c r="P224" s="588"/>
      <c r="Q224" s="588"/>
    </row>
    <row r="225" spans="3:17" x14ac:dyDescent="0.25">
      <c r="C225" s="588"/>
      <c r="D225" s="588"/>
      <c r="E225" s="588"/>
      <c r="F225" s="588"/>
      <c r="G225" s="588"/>
      <c r="H225" s="588"/>
      <c r="I225" s="588"/>
      <c r="J225" s="588"/>
      <c r="K225" s="588"/>
      <c r="L225" s="588"/>
      <c r="M225" s="588"/>
      <c r="N225" s="588"/>
      <c r="O225" s="588"/>
      <c r="P225" s="588"/>
      <c r="Q225" s="588"/>
    </row>
    <row r="226" spans="3:17" x14ac:dyDescent="0.25">
      <c r="C226" s="588"/>
      <c r="D226" s="588"/>
      <c r="E226" s="588"/>
      <c r="F226" s="588"/>
      <c r="G226" s="588"/>
      <c r="H226" s="588"/>
      <c r="I226" s="588"/>
      <c r="J226" s="588"/>
      <c r="K226" s="588"/>
      <c r="L226" s="588"/>
      <c r="M226" s="588"/>
      <c r="N226" s="588"/>
      <c r="O226" s="588"/>
      <c r="P226" s="588"/>
      <c r="Q226" s="588"/>
    </row>
    <row r="227" spans="3:17" x14ac:dyDescent="0.25">
      <c r="C227" s="588"/>
      <c r="D227" s="588"/>
      <c r="E227" s="588"/>
      <c r="F227" s="588"/>
      <c r="G227" s="588"/>
      <c r="H227" s="588"/>
      <c r="I227" s="588"/>
      <c r="J227" s="588"/>
      <c r="K227" s="588"/>
      <c r="L227" s="588"/>
      <c r="M227" s="588"/>
      <c r="N227" s="588"/>
      <c r="O227" s="588"/>
      <c r="P227" s="588"/>
      <c r="Q227" s="588"/>
    </row>
    <row r="228" spans="3:17" x14ac:dyDescent="0.25">
      <c r="C228" s="588"/>
      <c r="D228" s="588"/>
      <c r="E228" s="588"/>
      <c r="F228" s="588"/>
      <c r="G228" s="588"/>
      <c r="H228" s="588"/>
      <c r="I228" s="588"/>
      <c r="J228" s="588"/>
      <c r="K228" s="588"/>
      <c r="L228" s="588"/>
      <c r="M228" s="588"/>
      <c r="N228" s="588"/>
      <c r="O228" s="588"/>
      <c r="P228" s="588"/>
      <c r="Q228" s="588"/>
    </row>
    <row r="229" spans="3:17" x14ac:dyDescent="0.25">
      <c r="C229" s="588"/>
      <c r="D229" s="588"/>
      <c r="E229" s="588"/>
      <c r="F229" s="588"/>
      <c r="G229" s="588"/>
      <c r="H229" s="588"/>
      <c r="I229" s="588"/>
      <c r="J229" s="588"/>
      <c r="K229" s="588"/>
      <c r="L229" s="588"/>
      <c r="M229" s="588"/>
      <c r="N229" s="588"/>
      <c r="O229" s="588"/>
      <c r="P229" s="588"/>
      <c r="Q229" s="588"/>
    </row>
    <row r="230" spans="3:17" x14ac:dyDescent="0.25">
      <c r="C230" s="588"/>
      <c r="D230" s="588"/>
      <c r="E230" s="588"/>
      <c r="F230" s="588"/>
      <c r="G230" s="588"/>
      <c r="H230" s="588"/>
      <c r="I230" s="588"/>
      <c r="J230" s="588"/>
      <c r="K230" s="588"/>
      <c r="L230" s="588"/>
      <c r="M230" s="588"/>
      <c r="N230" s="588"/>
      <c r="O230" s="588"/>
      <c r="P230" s="588"/>
      <c r="Q230" s="588"/>
    </row>
    <row r="231" spans="3:17" x14ac:dyDescent="0.25">
      <c r="C231" s="588"/>
      <c r="D231" s="588"/>
      <c r="E231" s="588"/>
      <c r="F231" s="588"/>
      <c r="G231" s="588"/>
      <c r="H231" s="588"/>
      <c r="I231" s="588"/>
      <c r="J231" s="588"/>
      <c r="K231" s="588"/>
      <c r="L231" s="588"/>
      <c r="M231" s="588"/>
      <c r="N231" s="588"/>
      <c r="O231" s="588"/>
      <c r="P231" s="588"/>
      <c r="Q231" s="588"/>
    </row>
    <row r="232" spans="3:17" x14ac:dyDescent="0.25">
      <c r="C232" s="588"/>
      <c r="D232" s="588"/>
      <c r="E232" s="588"/>
      <c r="F232" s="588"/>
      <c r="G232" s="588"/>
      <c r="H232" s="588"/>
      <c r="I232" s="588"/>
      <c r="J232" s="588"/>
      <c r="K232" s="588"/>
      <c r="L232" s="588"/>
      <c r="M232" s="588"/>
      <c r="N232" s="588"/>
      <c r="O232" s="588"/>
      <c r="P232" s="588"/>
      <c r="Q232" s="588"/>
    </row>
    <row r="233" spans="3:17" x14ac:dyDescent="0.25">
      <c r="C233" s="588"/>
      <c r="D233" s="588"/>
      <c r="E233" s="588"/>
      <c r="F233" s="588"/>
      <c r="G233" s="588"/>
      <c r="H233" s="588"/>
      <c r="I233" s="588"/>
      <c r="J233" s="588"/>
      <c r="K233" s="588"/>
      <c r="L233" s="588"/>
      <c r="M233" s="588"/>
      <c r="N233" s="588"/>
      <c r="O233" s="588"/>
      <c r="P233" s="588"/>
      <c r="Q233" s="588"/>
    </row>
    <row r="234" spans="3:17" x14ac:dyDescent="0.25">
      <c r="C234" s="588"/>
      <c r="D234" s="588"/>
      <c r="E234" s="588"/>
      <c r="F234" s="588"/>
      <c r="G234" s="588"/>
      <c r="H234" s="588"/>
      <c r="I234" s="588"/>
      <c r="J234" s="588"/>
      <c r="K234" s="588"/>
      <c r="L234" s="588"/>
      <c r="M234" s="588"/>
      <c r="N234" s="588"/>
      <c r="O234" s="588"/>
      <c r="P234" s="588"/>
      <c r="Q234" s="588"/>
    </row>
    <row r="235" spans="3:17" x14ac:dyDescent="0.25">
      <c r="C235" s="588"/>
      <c r="D235" s="588"/>
      <c r="E235" s="588"/>
      <c r="F235" s="588"/>
      <c r="G235" s="588"/>
      <c r="H235" s="588"/>
      <c r="I235" s="588"/>
      <c r="J235" s="588"/>
      <c r="K235" s="588"/>
      <c r="L235" s="588"/>
      <c r="M235" s="588"/>
      <c r="N235" s="588"/>
      <c r="O235" s="588"/>
      <c r="P235" s="588"/>
      <c r="Q235" s="588"/>
    </row>
    <row r="236" spans="3:17" x14ac:dyDescent="0.25">
      <c r="C236" s="588"/>
      <c r="D236" s="588"/>
      <c r="E236" s="588"/>
      <c r="F236" s="588"/>
      <c r="G236" s="588"/>
      <c r="H236" s="588"/>
      <c r="I236" s="588"/>
      <c r="J236" s="588"/>
      <c r="K236" s="588"/>
      <c r="L236" s="588"/>
      <c r="M236" s="588"/>
      <c r="N236" s="588"/>
      <c r="O236" s="588"/>
      <c r="P236" s="588"/>
      <c r="Q236" s="588"/>
    </row>
    <row r="237" spans="3:17" x14ac:dyDescent="0.25">
      <c r="C237" s="588"/>
      <c r="D237" s="588"/>
      <c r="E237" s="588"/>
      <c r="F237" s="588"/>
      <c r="G237" s="588"/>
      <c r="H237" s="588"/>
      <c r="I237" s="588"/>
      <c r="J237" s="588"/>
      <c r="K237" s="588"/>
      <c r="L237" s="588"/>
      <c r="M237" s="588"/>
      <c r="N237" s="588"/>
      <c r="O237" s="588"/>
      <c r="P237" s="588"/>
      <c r="Q237" s="588"/>
    </row>
    <row r="238" spans="3:17" x14ac:dyDescent="0.25">
      <c r="C238" s="588"/>
      <c r="D238" s="588"/>
      <c r="E238" s="588"/>
      <c r="F238" s="588"/>
      <c r="G238" s="588"/>
      <c r="H238" s="588"/>
      <c r="I238" s="588"/>
      <c r="J238" s="588"/>
      <c r="K238" s="588"/>
      <c r="L238" s="588"/>
      <c r="M238" s="588"/>
      <c r="N238" s="588"/>
      <c r="O238" s="588"/>
      <c r="P238" s="588"/>
      <c r="Q238" s="588"/>
    </row>
    <row r="239" spans="3:17" x14ac:dyDescent="0.25">
      <c r="C239" s="588"/>
      <c r="D239" s="588"/>
      <c r="E239" s="588"/>
      <c r="F239" s="588"/>
      <c r="G239" s="588"/>
      <c r="H239" s="588"/>
      <c r="I239" s="588"/>
      <c r="J239" s="588"/>
      <c r="K239" s="588"/>
      <c r="L239" s="588"/>
      <c r="M239" s="588"/>
      <c r="N239" s="588"/>
      <c r="O239" s="588"/>
      <c r="P239" s="588"/>
      <c r="Q239" s="588"/>
    </row>
    <row r="240" spans="3:17" x14ac:dyDescent="0.25">
      <c r="C240" s="588"/>
      <c r="D240" s="588"/>
      <c r="E240" s="588"/>
      <c r="F240" s="588"/>
      <c r="G240" s="588"/>
      <c r="H240" s="588"/>
      <c r="I240" s="588"/>
      <c r="J240" s="588"/>
      <c r="K240" s="588"/>
      <c r="L240" s="588"/>
      <c r="M240" s="588"/>
      <c r="N240" s="588"/>
      <c r="O240" s="588"/>
      <c r="P240" s="588"/>
      <c r="Q240" s="588"/>
    </row>
    <row r="241" spans="3:17" x14ac:dyDescent="0.25">
      <c r="C241" s="588"/>
      <c r="D241" s="588"/>
      <c r="E241" s="588"/>
      <c r="F241" s="588"/>
      <c r="G241" s="588"/>
      <c r="H241" s="588"/>
      <c r="I241" s="588"/>
      <c r="J241" s="588"/>
      <c r="K241" s="588"/>
      <c r="L241" s="588"/>
      <c r="M241" s="588"/>
      <c r="N241" s="588"/>
      <c r="O241" s="588"/>
      <c r="P241" s="588"/>
      <c r="Q241" s="588"/>
    </row>
    <row r="242" spans="3:17" x14ac:dyDescent="0.25">
      <c r="C242" s="588"/>
      <c r="D242" s="588"/>
      <c r="E242" s="588"/>
      <c r="F242" s="588"/>
      <c r="G242" s="588"/>
      <c r="H242" s="588"/>
      <c r="I242" s="588"/>
      <c r="J242" s="588"/>
      <c r="K242" s="588"/>
      <c r="L242" s="588"/>
      <c r="M242" s="588"/>
      <c r="N242" s="588"/>
      <c r="O242" s="588"/>
      <c r="P242" s="588"/>
      <c r="Q242" s="588"/>
    </row>
    <row r="243" spans="3:17" x14ac:dyDescent="0.25">
      <c r="C243" s="588"/>
      <c r="D243" s="588"/>
      <c r="E243" s="588"/>
      <c r="F243" s="588"/>
      <c r="G243" s="588"/>
      <c r="H243" s="588"/>
      <c r="I243" s="588"/>
      <c r="J243" s="588"/>
      <c r="K243" s="588"/>
      <c r="L243" s="588"/>
      <c r="M243" s="588"/>
      <c r="N243" s="588"/>
      <c r="O243" s="588"/>
      <c r="P243" s="588"/>
      <c r="Q243" s="588"/>
    </row>
    <row r="244" spans="3:17" x14ac:dyDescent="0.25">
      <c r="C244" s="588"/>
      <c r="D244" s="588"/>
      <c r="E244" s="588"/>
      <c r="F244" s="588"/>
      <c r="G244" s="588"/>
      <c r="H244" s="588"/>
      <c r="I244" s="588"/>
      <c r="J244" s="588"/>
      <c r="K244" s="588"/>
      <c r="L244" s="588"/>
      <c r="M244" s="588"/>
      <c r="N244" s="588"/>
      <c r="O244" s="588"/>
      <c r="P244" s="588"/>
      <c r="Q244" s="588"/>
    </row>
    <row r="245" spans="3:17" x14ac:dyDescent="0.25">
      <c r="C245" s="588"/>
      <c r="D245" s="588"/>
      <c r="E245" s="588"/>
      <c r="F245" s="588"/>
      <c r="G245" s="588"/>
      <c r="H245" s="588"/>
      <c r="I245" s="588"/>
      <c r="J245" s="588"/>
      <c r="K245" s="588"/>
      <c r="L245" s="588"/>
      <c r="M245" s="588"/>
      <c r="N245" s="588"/>
      <c r="O245" s="588"/>
      <c r="P245" s="588"/>
      <c r="Q245" s="588"/>
    </row>
    <row r="246" spans="3:17" x14ac:dyDescent="0.25">
      <c r="C246" s="588"/>
      <c r="D246" s="588"/>
      <c r="E246" s="588"/>
      <c r="F246" s="588"/>
      <c r="G246" s="588"/>
      <c r="H246" s="588"/>
      <c r="I246" s="588"/>
      <c r="J246" s="588"/>
      <c r="K246" s="588"/>
      <c r="L246" s="588"/>
      <c r="M246" s="588"/>
      <c r="N246" s="588"/>
      <c r="O246" s="588"/>
      <c r="P246" s="588"/>
      <c r="Q246" s="588"/>
    </row>
    <row r="247" spans="3:17" x14ac:dyDescent="0.25">
      <c r="C247" s="588"/>
      <c r="D247" s="588"/>
      <c r="E247" s="588"/>
      <c r="F247" s="588"/>
      <c r="G247" s="588"/>
      <c r="H247" s="588"/>
      <c r="I247" s="588"/>
      <c r="J247" s="588"/>
      <c r="K247" s="588"/>
      <c r="L247" s="588"/>
      <c r="M247" s="588"/>
      <c r="N247" s="588"/>
      <c r="O247" s="588"/>
      <c r="P247" s="588"/>
      <c r="Q247" s="588"/>
    </row>
    <row r="248" spans="3:17" x14ac:dyDescent="0.25">
      <c r="C248" s="588"/>
      <c r="D248" s="588"/>
      <c r="E248" s="588"/>
      <c r="F248" s="588"/>
      <c r="G248" s="588"/>
      <c r="H248" s="588"/>
      <c r="I248" s="588"/>
      <c r="J248" s="588"/>
      <c r="K248" s="588"/>
      <c r="L248" s="588"/>
      <c r="M248" s="588"/>
      <c r="N248" s="588"/>
      <c r="O248" s="588"/>
      <c r="P248" s="588"/>
      <c r="Q248" s="588"/>
    </row>
    <row r="249" spans="3:17" x14ac:dyDescent="0.25">
      <c r="C249" s="588"/>
      <c r="D249" s="588"/>
      <c r="E249" s="588"/>
      <c r="F249" s="588"/>
      <c r="G249" s="588"/>
      <c r="H249" s="588"/>
      <c r="I249" s="588"/>
      <c r="J249" s="588"/>
      <c r="K249" s="588"/>
      <c r="L249" s="588"/>
      <c r="M249" s="588"/>
      <c r="N249" s="588"/>
      <c r="O249" s="588"/>
      <c r="P249" s="588"/>
      <c r="Q249" s="588"/>
    </row>
    <row r="250" spans="3:17" x14ac:dyDescent="0.25">
      <c r="C250" s="588"/>
      <c r="D250" s="588"/>
      <c r="E250" s="588"/>
      <c r="F250" s="588"/>
      <c r="G250" s="588"/>
      <c r="H250" s="588"/>
      <c r="I250" s="588"/>
      <c r="J250" s="588"/>
      <c r="K250" s="588"/>
      <c r="L250" s="588"/>
      <c r="M250" s="588"/>
      <c r="N250" s="588"/>
      <c r="O250" s="588"/>
      <c r="P250" s="588"/>
      <c r="Q250" s="588"/>
    </row>
    <row r="251" spans="3:17" x14ac:dyDescent="0.25">
      <c r="C251" s="588"/>
      <c r="D251" s="588"/>
      <c r="E251" s="588"/>
      <c r="F251" s="588"/>
      <c r="G251" s="588"/>
      <c r="H251" s="588"/>
      <c r="I251" s="588"/>
      <c r="J251" s="588"/>
      <c r="K251" s="588"/>
      <c r="L251" s="588"/>
      <c r="M251" s="588"/>
      <c r="N251" s="588"/>
      <c r="O251" s="588"/>
      <c r="P251" s="588"/>
      <c r="Q251" s="588"/>
    </row>
    <row r="252" spans="3:17" x14ac:dyDescent="0.25">
      <c r="C252" s="588"/>
      <c r="D252" s="588"/>
      <c r="E252" s="588"/>
      <c r="F252" s="588"/>
      <c r="G252" s="588"/>
      <c r="H252" s="588"/>
      <c r="I252" s="588"/>
      <c r="J252" s="588"/>
      <c r="K252" s="588"/>
      <c r="L252" s="588"/>
      <c r="M252" s="588"/>
      <c r="N252" s="588"/>
      <c r="O252" s="588"/>
      <c r="P252" s="588"/>
      <c r="Q252" s="588"/>
    </row>
    <row r="253" spans="3:17" x14ac:dyDescent="0.25">
      <c r="C253" s="588"/>
      <c r="D253" s="588"/>
      <c r="E253" s="588"/>
      <c r="F253" s="588"/>
      <c r="G253" s="588"/>
      <c r="H253" s="588"/>
      <c r="I253" s="588"/>
      <c r="J253" s="588"/>
      <c r="K253" s="588"/>
      <c r="L253" s="588"/>
      <c r="M253" s="588"/>
      <c r="N253" s="588"/>
      <c r="O253" s="588"/>
      <c r="P253" s="588"/>
      <c r="Q253" s="588"/>
    </row>
    <row r="254" spans="3:17" x14ac:dyDescent="0.25">
      <c r="C254" s="588"/>
      <c r="D254" s="588"/>
      <c r="E254" s="588"/>
      <c r="F254" s="588"/>
      <c r="G254" s="588"/>
      <c r="H254" s="588"/>
      <c r="I254" s="588"/>
      <c r="J254" s="588"/>
      <c r="K254" s="588"/>
      <c r="L254" s="588"/>
      <c r="M254" s="588"/>
      <c r="N254" s="588"/>
      <c r="O254" s="588"/>
      <c r="P254" s="588"/>
      <c r="Q254" s="588"/>
    </row>
    <row r="255" spans="3:17" x14ac:dyDescent="0.25">
      <c r="C255" s="588"/>
      <c r="D255" s="588"/>
      <c r="E255" s="588"/>
      <c r="F255" s="588"/>
      <c r="G255" s="588"/>
      <c r="H255" s="588"/>
      <c r="I255" s="588"/>
      <c r="J255" s="588"/>
      <c r="K255" s="588"/>
      <c r="L255" s="588"/>
      <c r="M255" s="588"/>
      <c r="N255" s="588"/>
      <c r="O255" s="588"/>
      <c r="P255" s="588"/>
      <c r="Q255" s="588"/>
    </row>
    <row r="256" spans="3:17" x14ac:dyDescent="0.25">
      <c r="C256" s="588"/>
      <c r="D256" s="588"/>
      <c r="E256" s="588"/>
      <c r="F256" s="588"/>
      <c r="G256" s="588"/>
      <c r="H256" s="588"/>
      <c r="I256" s="588"/>
      <c r="J256" s="588"/>
      <c r="K256" s="588"/>
      <c r="L256" s="588"/>
      <c r="M256" s="588"/>
      <c r="N256" s="588"/>
      <c r="O256" s="588"/>
      <c r="P256" s="588"/>
      <c r="Q256" s="588"/>
    </row>
    <row r="257" spans="3:17" x14ac:dyDescent="0.25">
      <c r="C257" s="588"/>
      <c r="D257" s="588"/>
      <c r="E257" s="588"/>
      <c r="F257" s="588"/>
      <c r="G257" s="588"/>
      <c r="H257" s="588"/>
      <c r="I257" s="588"/>
      <c r="J257" s="588"/>
      <c r="K257" s="588"/>
      <c r="L257" s="588"/>
      <c r="M257" s="588"/>
      <c r="N257" s="588"/>
      <c r="O257" s="588"/>
      <c r="P257" s="588"/>
      <c r="Q257" s="588"/>
    </row>
    <row r="258" spans="3:17" x14ac:dyDescent="0.25">
      <c r="C258" s="588"/>
      <c r="D258" s="588"/>
      <c r="E258" s="588"/>
      <c r="F258" s="588"/>
      <c r="G258" s="588"/>
      <c r="H258" s="588"/>
      <c r="I258" s="588"/>
      <c r="J258" s="588"/>
      <c r="K258" s="588"/>
      <c r="L258" s="588"/>
      <c r="M258" s="588"/>
      <c r="N258" s="588"/>
      <c r="O258" s="588"/>
      <c r="P258" s="588"/>
      <c r="Q258" s="588"/>
    </row>
    <row r="259" spans="3:17" x14ac:dyDescent="0.25">
      <c r="C259" s="588"/>
      <c r="D259" s="588"/>
      <c r="E259" s="588"/>
      <c r="F259" s="588"/>
      <c r="G259" s="588"/>
      <c r="H259" s="588"/>
      <c r="I259" s="588"/>
      <c r="J259" s="588"/>
      <c r="K259" s="588"/>
      <c r="L259" s="588"/>
      <c r="M259" s="588"/>
      <c r="N259" s="588"/>
      <c r="O259" s="588"/>
      <c r="P259" s="588"/>
      <c r="Q259" s="588"/>
    </row>
    <row r="260" spans="3:17" x14ac:dyDescent="0.25">
      <c r="C260" s="588"/>
      <c r="D260" s="588"/>
      <c r="E260" s="588"/>
      <c r="F260" s="588"/>
      <c r="G260" s="588"/>
      <c r="H260" s="588"/>
      <c r="I260" s="588"/>
      <c r="J260" s="588"/>
      <c r="K260" s="588"/>
      <c r="L260" s="588"/>
      <c r="M260" s="588"/>
      <c r="N260" s="588"/>
      <c r="O260" s="588"/>
      <c r="P260" s="588"/>
      <c r="Q260" s="588"/>
    </row>
    <row r="261" spans="3:17" x14ac:dyDescent="0.25">
      <c r="C261" s="588"/>
      <c r="D261" s="588"/>
      <c r="E261" s="588"/>
      <c r="F261" s="588"/>
      <c r="G261" s="588"/>
      <c r="H261" s="588"/>
      <c r="I261" s="588"/>
      <c r="J261" s="588"/>
      <c r="K261" s="588"/>
      <c r="L261" s="588"/>
      <c r="M261" s="588"/>
      <c r="N261" s="588"/>
      <c r="O261" s="588"/>
      <c r="P261" s="588"/>
      <c r="Q261" s="588"/>
    </row>
    <row r="262" spans="3:17" x14ac:dyDescent="0.25">
      <c r="C262" s="588"/>
      <c r="D262" s="588"/>
      <c r="E262" s="588"/>
      <c r="F262" s="588"/>
      <c r="G262" s="588"/>
      <c r="H262" s="588"/>
      <c r="I262" s="588"/>
      <c r="J262" s="588"/>
      <c r="K262" s="588"/>
      <c r="L262" s="588"/>
      <c r="M262" s="588"/>
      <c r="N262" s="588"/>
      <c r="O262" s="588"/>
      <c r="P262" s="588"/>
      <c r="Q262" s="588"/>
    </row>
    <row r="263" spans="3:17" x14ac:dyDescent="0.25">
      <c r="C263" s="588"/>
      <c r="D263" s="588"/>
      <c r="E263" s="588"/>
      <c r="F263" s="588"/>
      <c r="G263" s="588"/>
      <c r="H263" s="588"/>
      <c r="I263" s="588"/>
      <c r="J263" s="588"/>
      <c r="K263" s="588"/>
      <c r="L263" s="588"/>
      <c r="M263" s="588"/>
      <c r="N263" s="588"/>
      <c r="O263" s="588"/>
      <c r="P263" s="588"/>
      <c r="Q263" s="588"/>
    </row>
    <row r="264" spans="3:17" x14ac:dyDescent="0.25">
      <c r="C264" s="588"/>
      <c r="D264" s="588"/>
      <c r="E264" s="588"/>
      <c r="F264" s="588"/>
      <c r="G264" s="588"/>
      <c r="H264" s="588"/>
      <c r="I264" s="588"/>
      <c r="J264" s="588"/>
      <c r="K264" s="588"/>
      <c r="L264" s="588"/>
      <c r="M264" s="588"/>
      <c r="N264" s="588"/>
      <c r="O264" s="588"/>
      <c r="P264" s="588"/>
      <c r="Q264" s="588"/>
    </row>
    <row r="265" spans="3:17" x14ac:dyDescent="0.25">
      <c r="C265" s="588"/>
      <c r="D265" s="588"/>
      <c r="E265" s="588"/>
      <c r="F265" s="588"/>
      <c r="G265" s="588"/>
      <c r="H265" s="588"/>
      <c r="I265" s="588"/>
      <c r="J265" s="588"/>
      <c r="K265" s="588"/>
      <c r="L265" s="588"/>
      <c r="M265" s="588"/>
      <c r="N265" s="588"/>
      <c r="O265" s="588"/>
      <c r="P265" s="588"/>
      <c r="Q265" s="588"/>
    </row>
    <row r="266" spans="3:17" x14ac:dyDescent="0.25">
      <c r="C266" s="588"/>
      <c r="D266" s="588"/>
      <c r="E266" s="588"/>
      <c r="F266" s="588"/>
      <c r="G266" s="588"/>
      <c r="H266" s="588"/>
      <c r="I266" s="588"/>
      <c r="J266" s="588"/>
      <c r="K266" s="588"/>
      <c r="L266" s="588"/>
      <c r="M266" s="588"/>
      <c r="N266" s="588"/>
      <c r="O266" s="588"/>
      <c r="P266" s="588"/>
      <c r="Q266" s="588"/>
    </row>
    <row r="267" spans="3:17" x14ac:dyDescent="0.25">
      <c r="C267" s="588"/>
      <c r="D267" s="588"/>
      <c r="E267" s="588"/>
      <c r="F267" s="588"/>
      <c r="G267" s="588"/>
      <c r="H267" s="588"/>
      <c r="I267" s="588"/>
      <c r="J267" s="588"/>
      <c r="K267" s="588"/>
      <c r="L267" s="588"/>
      <c r="M267" s="588"/>
      <c r="N267" s="588"/>
      <c r="O267" s="588"/>
      <c r="P267" s="588"/>
      <c r="Q267" s="588"/>
    </row>
    <row r="268" spans="3:17" x14ac:dyDescent="0.25">
      <c r="C268" s="588"/>
      <c r="D268" s="588"/>
      <c r="E268" s="588"/>
      <c r="F268" s="588"/>
      <c r="G268" s="588"/>
      <c r="H268" s="588"/>
      <c r="I268" s="588"/>
      <c r="J268" s="588"/>
      <c r="K268" s="588"/>
      <c r="L268" s="588"/>
      <c r="M268" s="588"/>
      <c r="N268" s="588"/>
      <c r="O268" s="588"/>
      <c r="P268" s="588"/>
      <c r="Q268" s="588"/>
    </row>
    <row r="269" spans="3:17" x14ac:dyDescent="0.25">
      <c r="C269" s="588"/>
      <c r="D269" s="588"/>
      <c r="E269" s="588"/>
      <c r="F269" s="588"/>
      <c r="G269" s="588"/>
      <c r="H269" s="588"/>
      <c r="I269" s="588"/>
      <c r="J269" s="588"/>
      <c r="K269" s="588"/>
      <c r="L269" s="588"/>
      <c r="M269" s="588"/>
      <c r="N269" s="588"/>
      <c r="O269" s="588"/>
      <c r="P269" s="588"/>
      <c r="Q269" s="588"/>
    </row>
    <row r="270" spans="3:17" x14ac:dyDescent="0.25">
      <c r="C270" s="588"/>
      <c r="D270" s="588"/>
      <c r="E270" s="588"/>
      <c r="F270" s="588"/>
      <c r="G270" s="588"/>
      <c r="H270" s="588"/>
      <c r="I270" s="588"/>
      <c r="J270" s="588"/>
      <c r="K270" s="588"/>
      <c r="L270" s="588"/>
      <c r="M270" s="588"/>
      <c r="N270" s="588"/>
      <c r="O270" s="588"/>
      <c r="P270" s="588"/>
      <c r="Q270" s="588"/>
    </row>
    <row r="271" spans="3:17" x14ac:dyDescent="0.25">
      <c r="C271" s="588"/>
      <c r="D271" s="588"/>
      <c r="E271" s="588"/>
      <c r="F271" s="588"/>
      <c r="G271" s="588"/>
      <c r="H271" s="588"/>
      <c r="I271" s="588"/>
      <c r="J271" s="588"/>
      <c r="K271" s="588"/>
      <c r="L271" s="588"/>
      <c r="M271" s="588"/>
      <c r="N271" s="588"/>
      <c r="O271" s="588"/>
      <c r="P271" s="588"/>
      <c r="Q271" s="588"/>
    </row>
    <row r="272" spans="3:17" x14ac:dyDescent="0.25">
      <c r="C272" s="588"/>
      <c r="D272" s="588"/>
      <c r="E272" s="588"/>
      <c r="F272" s="588"/>
      <c r="G272" s="588"/>
      <c r="H272" s="588"/>
      <c r="I272" s="588"/>
      <c r="J272" s="588"/>
      <c r="K272" s="588"/>
      <c r="L272" s="588"/>
      <c r="M272" s="588"/>
      <c r="N272" s="588"/>
      <c r="O272" s="588"/>
      <c r="P272" s="588"/>
      <c r="Q272" s="588"/>
    </row>
    <row r="273" spans="3:17" x14ac:dyDescent="0.25">
      <c r="C273" s="588"/>
      <c r="D273" s="588"/>
      <c r="E273" s="588"/>
      <c r="F273" s="588"/>
      <c r="G273" s="588"/>
      <c r="H273" s="588"/>
      <c r="I273" s="588"/>
      <c r="J273" s="588"/>
      <c r="K273" s="588"/>
      <c r="L273" s="588"/>
      <c r="M273" s="588"/>
      <c r="N273" s="588"/>
      <c r="O273" s="588"/>
      <c r="P273" s="588"/>
      <c r="Q273" s="588"/>
    </row>
    <row r="274" spans="3:17" x14ac:dyDescent="0.25">
      <c r="C274" s="588"/>
      <c r="D274" s="588"/>
      <c r="E274" s="588"/>
      <c r="F274" s="588"/>
      <c r="G274" s="588"/>
      <c r="H274" s="588"/>
      <c r="I274" s="588"/>
      <c r="J274" s="588"/>
      <c r="K274" s="588"/>
      <c r="L274" s="588"/>
      <c r="M274" s="588"/>
      <c r="N274" s="588"/>
      <c r="O274" s="588"/>
      <c r="P274" s="588"/>
      <c r="Q274" s="588"/>
    </row>
    <row r="275" spans="3:17" x14ac:dyDescent="0.25">
      <c r="C275" s="588"/>
      <c r="D275" s="588"/>
      <c r="E275" s="588"/>
      <c r="F275" s="588"/>
      <c r="G275" s="588"/>
      <c r="H275" s="588"/>
      <c r="I275" s="588"/>
      <c r="J275" s="588"/>
      <c r="K275" s="588"/>
      <c r="L275" s="588"/>
      <c r="M275" s="588"/>
      <c r="N275" s="588"/>
      <c r="O275" s="588"/>
      <c r="P275" s="588"/>
      <c r="Q275" s="588"/>
    </row>
    <row r="276" spans="3:17" x14ac:dyDescent="0.25">
      <c r="C276" s="588"/>
      <c r="D276" s="588"/>
      <c r="E276" s="588"/>
      <c r="F276" s="588"/>
      <c r="G276" s="588"/>
      <c r="H276" s="588"/>
      <c r="I276" s="588"/>
      <c r="J276" s="588"/>
      <c r="K276" s="588"/>
      <c r="L276" s="588"/>
      <c r="M276" s="588"/>
      <c r="N276" s="588"/>
      <c r="O276" s="588"/>
      <c r="P276" s="588"/>
      <c r="Q276" s="588"/>
    </row>
    <row r="277" spans="3:17" x14ac:dyDescent="0.25">
      <c r="C277" s="588"/>
      <c r="D277" s="588"/>
      <c r="E277" s="588"/>
      <c r="F277" s="588"/>
      <c r="G277" s="588"/>
      <c r="H277" s="588"/>
      <c r="I277" s="588"/>
      <c r="J277" s="588"/>
      <c r="K277" s="588"/>
      <c r="L277" s="588"/>
      <c r="M277" s="588"/>
      <c r="N277" s="588"/>
      <c r="O277" s="588"/>
      <c r="P277" s="588"/>
      <c r="Q277" s="588"/>
    </row>
    <row r="278" spans="3:17" x14ac:dyDescent="0.25">
      <c r="C278" s="588"/>
      <c r="D278" s="588"/>
      <c r="E278" s="588"/>
      <c r="F278" s="588"/>
      <c r="G278" s="588"/>
      <c r="H278" s="588"/>
      <c r="I278" s="588"/>
      <c r="J278" s="588"/>
      <c r="K278" s="588"/>
      <c r="L278" s="588"/>
      <c r="M278" s="588"/>
      <c r="N278" s="588"/>
      <c r="O278" s="588"/>
      <c r="P278" s="588"/>
      <c r="Q278" s="588"/>
    </row>
    <row r="279" spans="3:17" x14ac:dyDescent="0.25">
      <c r="C279" s="588"/>
      <c r="D279" s="588"/>
      <c r="E279" s="588"/>
      <c r="F279" s="588"/>
      <c r="G279" s="588"/>
      <c r="H279" s="588"/>
      <c r="I279" s="588"/>
      <c r="J279" s="588"/>
      <c r="K279" s="588"/>
      <c r="L279" s="588"/>
      <c r="M279" s="588"/>
      <c r="N279" s="588"/>
      <c r="O279" s="588"/>
      <c r="P279" s="588"/>
      <c r="Q279" s="588"/>
    </row>
    <row r="280" spans="3:17" x14ac:dyDescent="0.25">
      <c r="C280" s="588"/>
      <c r="D280" s="588"/>
      <c r="E280" s="588"/>
      <c r="F280" s="588"/>
      <c r="G280" s="588"/>
      <c r="H280" s="588"/>
      <c r="I280" s="588"/>
      <c r="J280" s="588"/>
      <c r="K280" s="588"/>
      <c r="L280" s="588"/>
      <c r="M280" s="588"/>
      <c r="N280" s="588"/>
      <c r="O280" s="588"/>
      <c r="P280" s="588"/>
      <c r="Q280" s="588"/>
    </row>
    <row r="281" spans="3:17" x14ac:dyDescent="0.25">
      <c r="C281" s="588"/>
      <c r="D281" s="588"/>
      <c r="E281" s="588"/>
      <c r="F281" s="588"/>
      <c r="G281" s="588"/>
      <c r="H281" s="588"/>
      <c r="I281" s="588"/>
      <c r="J281" s="588"/>
      <c r="K281" s="588"/>
      <c r="L281" s="588"/>
      <c r="M281" s="588"/>
      <c r="N281" s="588"/>
      <c r="O281" s="588"/>
      <c r="P281" s="588"/>
      <c r="Q281" s="588"/>
    </row>
    <row r="282" spans="3:17" x14ac:dyDescent="0.25">
      <c r="C282" s="588"/>
      <c r="D282" s="588"/>
      <c r="E282" s="588"/>
      <c r="F282" s="588"/>
      <c r="G282" s="588"/>
      <c r="H282" s="588"/>
      <c r="I282" s="588"/>
      <c r="J282" s="588"/>
      <c r="K282" s="588"/>
      <c r="L282" s="588"/>
      <c r="M282" s="588"/>
      <c r="N282" s="588"/>
      <c r="O282" s="588"/>
      <c r="P282" s="588"/>
      <c r="Q282" s="588"/>
    </row>
    <row r="283" spans="3:17" x14ac:dyDescent="0.25">
      <c r="C283" s="588"/>
      <c r="D283" s="588"/>
      <c r="E283" s="588"/>
      <c r="F283" s="588"/>
      <c r="G283" s="588"/>
      <c r="H283" s="588"/>
      <c r="I283" s="588"/>
      <c r="J283" s="588"/>
      <c r="K283" s="588"/>
      <c r="L283" s="588"/>
      <c r="M283" s="588"/>
      <c r="N283" s="588"/>
      <c r="O283" s="588"/>
      <c r="P283" s="588"/>
      <c r="Q283" s="588"/>
    </row>
    <row r="284" spans="3:17" x14ac:dyDescent="0.25">
      <c r="C284" s="588"/>
      <c r="D284" s="588"/>
      <c r="E284" s="588"/>
      <c r="F284" s="588"/>
      <c r="G284" s="588"/>
      <c r="H284" s="588"/>
      <c r="I284" s="588"/>
      <c r="J284" s="588"/>
      <c r="K284" s="588"/>
      <c r="L284" s="588"/>
      <c r="M284" s="588"/>
      <c r="N284" s="588"/>
      <c r="O284" s="588"/>
      <c r="P284" s="588"/>
      <c r="Q284" s="588"/>
    </row>
    <row r="285" spans="3:17" x14ac:dyDescent="0.25">
      <c r="C285" s="588"/>
      <c r="D285" s="588"/>
      <c r="E285" s="588"/>
      <c r="F285" s="588"/>
      <c r="G285" s="588"/>
      <c r="H285" s="588"/>
      <c r="I285" s="588"/>
      <c r="J285" s="588"/>
      <c r="K285" s="588"/>
      <c r="L285" s="588"/>
      <c r="M285" s="588"/>
      <c r="N285" s="588"/>
      <c r="O285" s="588"/>
      <c r="P285" s="588"/>
      <c r="Q285" s="588"/>
    </row>
    <row r="286" spans="3:17" x14ac:dyDescent="0.25">
      <c r="C286" s="588"/>
      <c r="D286" s="588"/>
      <c r="E286" s="588"/>
      <c r="F286" s="588"/>
      <c r="G286" s="588"/>
      <c r="H286" s="588"/>
      <c r="I286" s="588"/>
      <c r="J286" s="588"/>
      <c r="K286" s="588"/>
      <c r="L286" s="588"/>
      <c r="M286" s="588"/>
      <c r="N286" s="588"/>
      <c r="O286" s="588"/>
      <c r="P286" s="588"/>
      <c r="Q286" s="588"/>
    </row>
    <row r="287" spans="3:17" x14ac:dyDescent="0.25">
      <c r="C287" s="588"/>
      <c r="D287" s="588"/>
      <c r="E287" s="588"/>
      <c r="F287" s="588"/>
      <c r="G287" s="588"/>
      <c r="H287" s="588"/>
      <c r="I287" s="588"/>
      <c r="J287" s="588"/>
      <c r="K287" s="588"/>
      <c r="L287" s="588"/>
      <c r="M287" s="588"/>
      <c r="N287" s="588"/>
      <c r="O287" s="588"/>
      <c r="P287" s="588"/>
      <c r="Q287" s="588"/>
    </row>
    <row r="288" spans="3:17" x14ac:dyDescent="0.25">
      <c r="C288" s="588"/>
      <c r="D288" s="588"/>
      <c r="E288" s="588"/>
      <c r="F288" s="588"/>
      <c r="G288" s="588"/>
      <c r="H288" s="588"/>
      <c r="I288" s="588"/>
      <c r="J288" s="588"/>
      <c r="K288" s="588"/>
      <c r="L288" s="588"/>
      <c r="M288" s="588"/>
      <c r="N288" s="588"/>
      <c r="O288" s="588"/>
      <c r="P288" s="588"/>
      <c r="Q288" s="588"/>
    </row>
    <row r="289" spans="3:17" x14ac:dyDescent="0.25">
      <c r="C289" s="588"/>
      <c r="D289" s="588"/>
      <c r="E289" s="588"/>
      <c r="F289" s="588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</row>
    <row r="290" spans="3:17" x14ac:dyDescent="0.25">
      <c r="C290" s="588"/>
      <c r="D290" s="588"/>
      <c r="E290" s="588"/>
      <c r="F290" s="588"/>
      <c r="G290" s="588"/>
      <c r="H290" s="588"/>
      <c r="I290" s="588"/>
      <c r="J290" s="588"/>
      <c r="K290" s="588"/>
      <c r="L290" s="588"/>
      <c r="M290" s="588"/>
      <c r="N290" s="588"/>
      <c r="O290" s="588"/>
      <c r="P290" s="588"/>
      <c r="Q290" s="588"/>
    </row>
    <row r="291" spans="3:17" x14ac:dyDescent="0.25">
      <c r="C291" s="588"/>
      <c r="D291" s="588"/>
      <c r="E291" s="588"/>
      <c r="F291" s="588"/>
      <c r="G291" s="588"/>
      <c r="H291" s="588"/>
      <c r="I291" s="588"/>
      <c r="J291" s="588"/>
      <c r="K291" s="588"/>
      <c r="L291" s="588"/>
      <c r="M291" s="588"/>
      <c r="N291" s="588"/>
      <c r="O291" s="588"/>
      <c r="P291" s="588"/>
      <c r="Q291" s="588"/>
    </row>
    <row r="292" spans="3:17" x14ac:dyDescent="0.25">
      <c r="C292" s="588"/>
      <c r="D292" s="588"/>
      <c r="E292" s="588"/>
      <c r="F292" s="588"/>
      <c r="G292" s="588"/>
      <c r="H292" s="588"/>
      <c r="I292" s="588"/>
      <c r="J292" s="588"/>
      <c r="K292" s="588"/>
      <c r="L292" s="588"/>
      <c r="M292" s="588"/>
      <c r="N292" s="588"/>
      <c r="O292" s="588"/>
      <c r="P292" s="588"/>
      <c r="Q292" s="588"/>
    </row>
    <row r="293" spans="3:17" x14ac:dyDescent="0.25">
      <c r="C293" s="588"/>
      <c r="D293" s="588"/>
      <c r="E293" s="588"/>
      <c r="F293" s="588"/>
      <c r="G293" s="588"/>
      <c r="H293" s="588"/>
      <c r="I293" s="588"/>
      <c r="J293" s="588"/>
      <c r="K293" s="588"/>
      <c r="L293" s="588"/>
      <c r="M293" s="588"/>
      <c r="N293" s="588"/>
      <c r="O293" s="588"/>
      <c r="P293" s="588"/>
      <c r="Q293" s="588"/>
    </row>
    <row r="294" spans="3:17" x14ac:dyDescent="0.25">
      <c r="C294" s="588"/>
      <c r="D294" s="588"/>
      <c r="E294" s="588"/>
      <c r="F294" s="588"/>
      <c r="G294" s="588"/>
      <c r="H294" s="588"/>
      <c r="I294" s="588"/>
      <c r="J294" s="588"/>
      <c r="K294" s="588"/>
      <c r="L294" s="588"/>
      <c r="M294" s="588"/>
      <c r="N294" s="588"/>
      <c r="O294" s="588"/>
      <c r="P294" s="588"/>
      <c r="Q294" s="588"/>
    </row>
    <row r="295" spans="3:17" x14ac:dyDescent="0.25">
      <c r="C295" s="588"/>
      <c r="D295" s="588"/>
      <c r="E295" s="588"/>
      <c r="F295" s="588"/>
      <c r="G295" s="588"/>
      <c r="H295" s="588"/>
      <c r="I295" s="588"/>
      <c r="J295" s="588"/>
      <c r="K295" s="588"/>
      <c r="L295" s="588"/>
      <c r="M295" s="588"/>
      <c r="N295" s="588"/>
      <c r="O295" s="588"/>
      <c r="P295" s="588"/>
      <c r="Q295" s="588"/>
    </row>
    <row r="296" spans="3:17" x14ac:dyDescent="0.25">
      <c r="C296" s="588"/>
      <c r="D296" s="588"/>
      <c r="E296" s="588"/>
      <c r="F296" s="588"/>
      <c r="G296" s="588"/>
      <c r="H296" s="588"/>
      <c r="I296" s="588"/>
      <c r="J296" s="588"/>
      <c r="K296" s="588"/>
      <c r="L296" s="588"/>
      <c r="M296" s="588"/>
      <c r="N296" s="588"/>
      <c r="O296" s="588"/>
      <c r="P296" s="588"/>
      <c r="Q296" s="588"/>
    </row>
    <row r="297" spans="3:17" x14ac:dyDescent="0.25">
      <c r="C297" s="588"/>
      <c r="D297" s="588"/>
      <c r="E297" s="588"/>
      <c r="F297" s="588"/>
      <c r="G297" s="588"/>
      <c r="H297" s="588"/>
      <c r="I297" s="588"/>
      <c r="J297" s="588"/>
      <c r="K297" s="588"/>
      <c r="L297" s="588"/>
      <c r="M297" s="588"/>
      <c r="N297" s="588"/>
      <c r="O297" s="588"/>
      <c r="P297" s="588"/>
      <c r="Q297" s="588"/>
    </row>
    <row r="298" spans="3:17" x14ac:dyDescent="0.25">
      <c r="C298" s="588"/>
      <c r="D298" s="588"/>
      <c r="E298" s="588"/>
      <c r="F298" s="588"/>
      <c r="G298" s="588"/>
      <c r="H298" s="588"/>
      <c r="I298" s="588"/>
      <c r="J298" s="588"/>
      <c r="K298" s="588"/>
      <c r="L298" s="588"/>
      <c r="M298" s="588"/>
      <c r="N298" s="588"/>
      <c r="O298" s="588"/>
      <c r="P298" s="588"/>
      <c r="Q298" s="588"/>
    </row>
    <row r="299" spans="3:17" x14ac:dyDescent="0.25">
      <c r="C299" s="588"/>
      <c r="D299" s="588"/>
      <c r="E299" s="588"/>
      <c r="F299" s="588"/>
      <c r="G299" s="588"/>
      <c r="H299" s="588"/>
      <c r="I299" s="588"/>
      <c r="J299" s="588"/>
      <c r="K299" s="588"/>
      <c r="L299" s="588"/>
      <c r="M299" s="588"/>
      <c r="N299" s="588"/>
      <c r="O299" s="588"/>
      <c r="P299" s="588"/>
      <c r="Q299" s="588"/>
    </row>
    <row r="300" spans="3:17" x14ac:dyDescent="0.25">
      <c r="C300" s="588"/>
      <c r="D300" s="588"/>
      <c r="E300" s="588"/>
      <c r="F300" s="588"/>
      <c r="G300" s="588"/>
      <c r="H300" s="588"/>
      <c r="I300" s="588"/>
      <c r="J300" s="588"/>
      <c r="K300" s="588"/>
      <c r="L300" s="588"/>
      <c r="M300" s="588"/>
      <c r="N300" s="588"/>
      <c r="O300" s="588"/>
      <c r="P300" s="588"/>
      <c r="Q300" s="588"/>
    </row>
    <row r="301" spans="3:17" x14ac:dyDescent="0.25">
      <c r="C301" s="588"/>
      <c r="D301" s="588"/>
      <c r="E301" s="588"/>
      <c r="F301" s="588"/>
      <c r="G301" s="588"/>
      <c r="H301" s="588"/>
      <c r="I301" s="588"/>
      <c r="J301" s="588"/>
      <c r="K301" s="588"/>
      <c r="L301" s="588"/>
      <c r="M301" s="588"/>
      <c r="N301" s="588"/>
      <c r="O301" s="588"/>
      <c r="P301" s="588"/>
      <c r="Q301" s="588"/>
    </row>
    <row r="302" spans="3:17" x14ac:dyDescent="0.25">
      <c r="C302" s="588"/>
      <c r="D302" s="588"/>
      <c r="E302" s="588"/>
      <c r="F302" s="588"/>
      <c r="G302" s="588"/>
      <c r="H302" s="588"/>
      <c r="I302" s="588"/>
      <c r="J302" s="588"/>
      <c r="K302" s="588"/>
      <c r="L302" s="588"/>
      <c r="M302" s="588"/>
      <c r="N302" s="588"/>
      <c r="O302" s="588"/>
      <c r="P302" s="588"/>
      <c r="Q302" s="588"/>
    </row>
    <row r="303" spans="3:17" x14ac:dyDescent="0.25">
      <c r="C303" s="588"/>
      <c r="D303" s="588"/>
      <c r="E303" s="588"/>
      <c r="F303" s="588"/>
      <c r="G303" s="588"/>
      <c r="H303" s="588"/>
      <c r="I303" s="588"/>
      <c r="J303" s="588"/>
      <c r="K303" s="588"/>
      <c r="L303" s="588"/>
      <c r="M303" s="588"/>
      <c r="N303" s="588"/>
      <c r="O303" s="588"/>
      <c r="P303" s="588"/>
      <c r="Q303" s="588"/>
    </row>
    <row r="304" spans="3:17" x14ac:dyDescent="0.25">
      <c r="C304" s="588"/>
      <c r="D304" s="588"/>
      <c r="E304" s="588"/>
      <c r="F304" s="588"/>
      <c r="G304" s="588"/>
      <c r="H304" s="588"/>
      <c r="I304" s="588"/>
      <c r="J304" s="588"/>
      <c r="K304" s="588"/>
      <c r="L304" s="588"/>
      <c r="M304" s="588"/>
      <c r="N304" s="588"/>
      <c r="O304" s="588"/>
      <c r="P304" s="588"/>
      <c r="Q304" s="588"/>
    </row>
    <row r="305" spans="3:17" x14ac:dyDescent="0.25">
      <c r="C305" s="588"/>
      <c r="D305" s="588"/>
      <c r="E305" s="588"/>
      <c r="F305" s="588"/>
      <c r="G305" s="588"/>
      <c r="H305" s="588"/>
      <c r="I305" s="588"/>
      <c r="J305" s="588"/>
      <c r="K305" s="588"/>
      <c r="L305" s="588"/>
      <c r="M305" s="588"/>
      <c r="N305" s="588"/>
      <c r="O305" s="588"/>
      <c r="P305" s="588"/>
      <c r="Q305" s="588"/>
    </row>
    <row r="306" spans="3:17" x14ac:dyDescent="0.25">
      <c r="C306" s="588"/>
      <c r="D306" s="588"/>
      <c r="E306" s="588"/>
      <c r="F306" s="588"/>
      <c r="G306" s="588"/>
      <c r="H306" s="588"/>
      <c r="I306" s="588"/>
      <c r="J306" s="588"/>
      <c r="K306" s="588"/>
      <c r="L306" s="588"/>
      <c r="M306" s="588"/>
      <c r="N306" s="588"/>
      <c r="O306" s="588"/>
      <c r="P306" s="588"/>
      <c r="Q306" s="588"/>
    </row>
    <row r="307" spans="3:17" x14ac:dyDescent="0.25">
      <c r="C307" s="588"/>
      <c r="D307" s="588"/>
      <c r="E307" s="588"/>
      <c r="F307" s="588"/>
      <c r="G307" s="588"/>
      <c r="H307" s="588"/>
      <c r="I307" s="588"/>
      <c r="J307" s="588"/>
      <c r="K307" s="588"/>
      <c r="L307" s="588"/>
      <c r="M307" s="588"/>
      <c r="N307" s="588"/>
      <c r="O307" s="588"/>
      <c r="P307" s="588"/>
      <c r="Q307" s="588"/>
    </row>
    <row r="308" spans="3:17" x14ac:dyDescent="0.25">
      <c r="C308" s="588"/>
      <c r="D308" s="588"/>
      <c r="E308" s="588"/>
      <c r="F308" s="588"/>
      <c r="G308" s="588"/>
      <c r="H308" s="588"/>
      <c r="I308" s="588"/>
      <c r="J308" s="588"/>
      <c r="K308" s="588"/>
      <c r="L308" s="588"/>
      <c r="M308" s="588"/>
      <c r="N308" s="588"/>
      <c r="O308" s="588"/>
      <c r="P308" s="588"/>
      <c r="Q308" s="588"/>
    </row>
    <row r="309" spans="3:17" x14ac:dyDescent="0.25">
      <c r="C309" s="588"/>
      <c r="D309" s="588"/>
      <c r="E309" s="588"/>
      <c r="F309" s="588"/>
      <c r="G309" s="588"/>
      <c r="H309" s="588"/>
      <c r="I309" s="588"/>
      <c r="J309" s="588"/>
      <c r="K309" s="588"/>
      <c r="L309" s="588"/>
      <c r="M309" s="588"/>
      <c r="N309" s="588"/>
      <c r="O309" s="588"/>
      <c r="P309" s="588"/>
      <c r="Q309" s="588"/>
    </row>
    <row r="310" spans="3:17" x14ac:dyDescent="0.25">
      <c r="C310" s="588"/>
      <c r="D310" s="588"/>
      <c r="E310" s="588"/>
      <c r="F310" s="588"/>
      <c r="G310" s="588"/>
      <c r="H310" s="588"/>
      <c r="I310" s="588"/>
      <c r="J310" s="588"/>
      <c r="K310" s="588"/>
      <c r="L310" s="588"/>
      <c r="M310" s="588"/>
      <c r="N310" s="588"/>
      <c r="O310" s="588"/>
      <c r="P310" s="588"/>
      <c r="Q310" s="588"/>
    </row>
    <row r="311" spans="3:17" x14ac:dyDescent="0.25">
      <c r="C311" s="588"/>
      <c r="D311" s="588"/>
      <c r="E311" s="588"/>
      <c r="F311" s="588"/>
      <c r="G311" s="588"/>
      <c r="H311" s="588"/>
      <c r="I311" s="588"/>
      <c r="J311" s="588"/>
      <c r="K311" s="588"/>
      <c r="L311" s="588"/>
      <c r="M311" s="588"/>
      <c r="N311" s="588"/>
      <c r="O311" s="588"/>
      <c r="P311" s="588"/>
      <c r="Q311" s="588"/>
    </row>
    <row r="312" spans="3:17" x14ac:dyDescent="0.25">
      <c r="C312" s="588"/>
      <c r="D312" s="588"/>
      <c r="E312" s="588"/>
      <c r="F312" s="588"/>
      <c r="G312" s="588"/>
      <c r="H312" s="588"/>
      <c r="I312" s="588"/>
      <c r="J312" s="588"/>
      <c r="K312" s="588"/>
      <c r="L312" s="588"/>
      <c r="M312" s="588"/>
      <c r="N312" s="588"/>
      <c r="O312" s="588"/>
      <c r="P312" s="588"/>
      <c r="Q312" s="588"/>
    </row>
    <row r="313" spans="3:17" x14ac:dyDescent="0.25">
      <c r="C313" s="588"/>
      <c r="D313" s="588"/>
      <c r="E313" s="588"/>
      <c r="F313" s="588"/>
      <c r="G313" s="588"/>
      <c r="H313" s="588"/>
      <c r="I313" s="588"/>
      <c r="J313" s="588"/>
      <c r="K313" s="588"/>
      <c r="L313" s="588"/>
      <c r="M313" s="588"/>
      <c r="N313" s="588"/>
      <c r="O313" s="588"/>
      <c r="P313" s="588"/>
      <c r="Q313" s="588"/>
    </row>
    <row r="314" spans="3:17" x14ac:dyDescent="0.25">
      <c r="C314" s="588"/>
      <c r="D314" s="588"/>
      <c r="E314" s="588"/>
      <c r="F314" s="588"/>
      <c r="G314" s="588"/>
      <c r="H314" s="588"/>
      <c r="I314" s="588"/>
      <c r="J314" s="588"/>
      <c r="K314" s="588"/>
      <c r="L314" s="588"/>
      <c r="M314" s="588"/>
      <c r="N314" s="588"/>
      <c r="O314" s="588"/>
      <c r="P314" s="588"/>
      <c r="Q314" s="588"/>
    </row>
    <row r="315" spans="3:17" x14ac:dyDescent="0.25">
      <c r="C315" s="588"/>
      <c r="D315" s="588"/>
      <c r="E315" s="588"/>
      <c r="F315" s="588"/>
      <c r="G315" s="588"/>
      <c r="H315" s="588"/>
      <c r="I315" s="588"/>
      <c r="J315" s="588"/>
      <c r="K315" s="588"/>
      <c r="L315" s="588"/>
      <c r="M315" s="588"/>
      <c r="N315" s="588"/>
      <c r="O315" s="588"/>
      <c r="P315" s="588"/>
      <c r="Q315" s="588"/>
    </row>
    <row r="316" spans="3:17" x14ac:dyDescent="0.25">
      <c r="C316" s="588"/>
      <c r="D316" s="588"/>
      <c r="E316" s="588"/>
      <c r="F316" s="588"/>
      <c r="G316" s="588"/>
      <c r="H316" s="588"/>
      <c r="I316" s="588"/>
      <c r="J316" s="588"/>
      <c r="K316" s="588"/>
      <c r="L316" s="588"/>
      <c r="M316" s="588"/>
      <c r="N316" s="588"/>
      <c r="O316" s="588"/>
      <c r="P316" s="588"/>
      <c r="Q316" s="588"/>
    </row>
    <row r="317" spans="3:17" x14ac:dyDescent="0.25">
      <c r="C317" s="588"/>
      <c r="D317" s="588"/>
      <c r="E317" s="588"/>
      <c r="F317" s="588"/>
      <c r="G317" s="588"/>
      <c r="H317" s="588"/>
      <c r="I317" s="588"/>
      <c r="J317" s="588"/>
      <c r="K317" s="588"/>
      <c r="L317" s="588"/>
      <c r="M317" s="588"/>
      <c r="N317" s="588"/>
      <c r="O317" s="588"/>
      <c r="P317" s="588"/>
      <c r="Q317" s="588"/>
    </row>
    <row r="318" spans="3:17" x14ac:dyDescent="0.25">
      <c r="C318" s="588"/>
      <c r="D318" s="588"/>
      <c r="E318" s="588"/>
      <c r="F318" s="588"/>
      <c r="G318" s="588"/>
      <c r="H318" s="588"/>
      <c r="I318" s="588"/>
      <c r="J318" s="588"/>
      <c r="K318" s="588"/>
      <c r="L318" s="588"/>
      <c r="M318" s="588"/>
      <c r="N318" s="588"/>
      <c r="O318" s="588"/>
      <c r="P318" s="588"/>
      <c r="Q318" s="588"/>
    </row>
    <row r="319" spans="3:17" x14ac:dyDescent="0.25">
      <c r="C319" s="588"/>
      <c r="D319" s="588"/>
      <c r="E319" s="588"/>
      <c r="F319" s="588"/>
      <c r="G319" s="588"/>
      <c r="H319" s="588"/>
      <c r="I319" s="588"/>
      <c r="J319" s="588"/>
      <c r="K319" s="588"/>
      <c r="L319" s="588"/>
      <c r="M319" s="588"/>
      <c r="N319" s="588"/>
      <c r="O319" s="588"/>
      <c r="P319" s="588"/>
      <c r="Q319" s="588"/>
    </row>
    <row r="320" spans="3:17" x14ac:dyDescent="0.25">
      <c r="C320" s="588"/>
      <c r="D320" s="588"/>
      <c r="E320" s="588"/>
      <c r="F320" s="588"/>
      <c r="G320" s="588"/>
      <c r="H320" s="588"/>
      <c r="I320" s="588"/>
      <c r="J320" s="588"/>
      <c r="K320" s="588"/>
      <c r="L320" s="588"/>
      <c r="M320" s="588"/>
      <c r="N320" s="588"/>
      <c r="O320" s="588"/>
      <c r="P320" s="588"/>
      <c r="Q320" s="588"/>
    </row>
    <row r="321" spans="3:17" x14ac:dyDescent="0.25">
      <c r="C321" s="588"/>
      <c r="D321" s="588"/>
      <c r="E321" s="588"/>
      <c r="F321" s="588"/>
      <c r="G321" s="588"/>
      <c r="H321" s="588"/>
      <c r="I321" s="588"/>
      <c r="J321" s="588"/>
      <c r="K321" s="588"/>
      <c r="L321" s="588"/>
      <c r="M321" s="588"/>
      <c r="N321" s="588"/>
      <c r="O321" s="588"/>
      <c r="P321" s="588"/>
      <c r="Q321" s="588"/>
    </row>
    <row r="322" spans="3:17" x14ac:dyDescent="0.25">
      <c r="C322" s="588"/>
      <c r="D322" s="588"/>
      <c r="E322" s="588"/>
      <c r="F322" s="588"/>
      <c r="G322" s="588"/>
      <c r="H322" s="588"/>
      <c r="I322" s="588"/>
      <c r="J322" s="588"/>
      <c r="K322" s="588"/>
      <c r="L322" s="588"/>
      <c r="M322" s="588"/>
      <c r="N322" s="588"/>
      <c r="O322" s="588"/>
      <c r="P322" s="588"/>
      <c r="Q322" s="588"/>
    </row>
    <row r="323" spans="3:17" x14ac:dyDescent="0.25">
      <c r="C323" s="588"/>
      <c r="D323" s="588"/>
      <c r="E323" s="588"/>
      <c r="F323" s="588"/>
      <c r="G323" s="588"/>
      <c r="H323" s="588"/>
      <c r="I323" s="588"/>
      <c r="J323" s="588"/>
      <c r="K323" s="588"/>
      <c r="L323" s="588"/>
      <c r="M323" s="588"/>
      <c r="N323" s="588"/>
      <c r="O323" s="588"/>
      <c r="P323" s="588"/>
      <c r="Q323" s="588"/>
    </row>
    <row r="324" spans="3:17" x14ac:dyDescent="0.25">
      <c r="C324" s="588"/>
      <c r="D324" s="588"/>
      <c r="E324" s="588"/>
      <c r="F324" s="588"/>
      <c r="G324" s="588"/>
      <c r="H324" s="588"/>
      <c r="I324" s="588"/>
      <c r="J324" s="588"/>
      <c r="K324" s="588"/>
      <c r="L324" s="588"/>
      <c r="M324" s="588"/>
      <c r="N324" s="588"/>
      <c r="O324" s="588"/>
      <c r="P324" s="588"/>
      <c r="Q324" s="588"/>
    </row>
    <row r="325" spans="3:17" x14ac:dyDescent="0.25">
      <c r="C325" s="588"/>
      <c r="D325" s="588"/>
      <c r="E325" s="588"/>
      <c r="F325" s="588"/>
      <c r="G325" s="588"/>
      <c r="H325" s="588"/>
      <c r="I325" s="588"/>
      <c r="J325" s="588"/>
      <c r="K325" s="588"/>
      <c r="L325" s="588"/>
      <c r="M325" s="588"/>
      <c r="N325" s="588"/>
      <c r="O325" s="588"/>
      <c r="P325" s="588"/>
      <c r="Q325" s="588"/>
    </row>
    <row r="326" spans="3:17" x14ac:dyDescent="0.25">
      <c r="C326" s="588"/>
      <c r="D326" s="588"/>
      <c r="E326" s="588"/>
      <c r="F326" s="588"/>
      <c r="G326" s="588"/>
      <c r="H326" s="588"/>
      <c r="I326" s="588"/>
      <c r="J326" s="588"/>
      <c r="K326" s="588"/>
      <c r="L326" s="588"/>
      <c r="M326" s="588"/>
      <c r="N326" s="588"/>
      <c r="O326" s="588"/>
      <c r="P326" s="588"/>
      <c r="Q326" s="588"/>
    </row>
    <row r="327" spans="3:17" x14ac:dyDescent="0.25">
      <c r="C327" s="588"/>
      <c r="D327" s="588"/>
      <c r="E327" s="588"/>
      <c r="F327" s="588"/>
      <c r="G327" s="588"/>
      <c r="H327" s="588"/>
      <c r="I327" s="588"/>
      <c r="J327" s="588"/>
      <c r="K327" s="588"/>
      <c r="L327" s="588"/>
      <c r="M327" s="588"/>
      <c r="N327" s="588"/>
      <c r="O327" s="588"/>
      <c r="P327" s="588"/>
      <c r="Q327" s="588"/>
    </row>
    <row r="328" spans="3:17" x14ac:dyDescent="0.25">
      <c r="C328" s="588"/>
      <c r="D328" s="588"/>
      <c r="E328" s="588"/>
      <c r="F328" s="588"/>
      <c r="G328" s="588"/>
      <c r="H328" s="588"/>
      <c r="I328" s="588"/>
      <c r="J328" s="588"/>
      <c r="K328" s="588"/>
      <c r="L328" s="588"/>
      <c r="M328" s="588"/>
      <c r="N328" s="588"/>
      <c r="O328" s="588"/>
      <c r="P328" s="588"/>
      <c r="Q328" s="588"/>
    </row>
    <row r="329" spans="3:17" x14ac:dyDescent="0.25">
      <c r="C329" s="588"/>
      <c r="D329" s="588"/>
      <c r="E329" s="588"/>
      <c r="F329" s="588"/>
      <c r="G329" s="588"/>
      <c r="H329" s="588"/>
      <c r="I329" s="588"/>
      <c r="J329" s="588"/>
      <c r="K329" s="588"/>
      <c r="L329" s="588"/>
      <c r="M329" s="588"/>
      <c r="N329" s="588"/>
      <c r="O329" s="588"/>
      <c r="P329" s="588"/>
      <c r="Q329" s="588"/>
    </row>
    <row r="330" spans="3:17" x14ac:dyDescent="0.25">
      <c r="C330" s="588"/>
      <c r="D330" s="588"/>
      <c r="E330" s="588"/>
      <c r="F330" s="588"/>
      <c r="G330" s="588"/>
      <c r="H330" s="588"/>
      <c r="I330" s="588"/>
      <c r="J330" s="588"/>
      <c r="K330" s="588"/>
      <c r="L330" s="588"/>
      <c r="M330" s="588"/>
      <c r="N330" s="588"/>
      <c r="O330" s="588"/>
      <c r="P330" s="588"/>
      <c r="Q330" s="588"/>
    </row>
    <row r="331" spans="3:17" x14ac:dyDescent="0.25">
      <c r="C331" s="588"/>
      <c r="D331" s="588"/>
      <c r="E331" s="588"/>
      <c r="F331" s="588"/>
      <c r="G331" s="588"/>
      <c r="H331" s="588"/>
      <c r="I331" s="588"/>
      <c r="J331" s="588"/>
      <c r="K331" s="588"/>
      <c r="L331" s="588"/>
      <c r="M331" s="588"/>
      <c r="N331" s="588"/>
      <c r="O331" s="588"/>
      <c r="P331" s="588"/>
      <c r="Q331" s="588"/>
    </row>
    <row r="332" spans="3:17" x14ac:dyDescent="0.25">
      <c r="C332" s="588"/>
      <c r="D332" s="588"/>
      <c r="E332" s="588"/>
      <c r="F332" s="588"/>
      <c r="G332" s="588"/>
      <c r="H332" s="588"/>
      <c r="I332" s="588"/>
      <c r="J332" s="588"/>
      <c r="K332" s="588"/>
      <c r="L332" s="588"/>
      <c r="M332" s="588"/>
      <c r="N332" s="588"/>
      <c r="O332" s="588"/>
      <c r="P332" s="588"/>
      <c r="Q332" s="588"/>
    </row>
    <row r="333" spans="3:17" x14ac:dyDescent="0.25">
      <c r="C333" s="588"/>
      <c r="D333" s="588"/>
      <c r="E333" s="588"/>
      <c r="F333" s="588"/>
      <c r="G333" s="588"/>
      <c r="H333" s="588"/>
      <c r="I333" s="588"/>
      <c r="J333" s="588"/>
      <c r="K333" s="588"/>
      <c r="L333" s="588"/>
      <c r="M333" s="588"/>
      <c r="N333" s="588"/>
      <c r="O333" s="588"/>
      <c r="P333" s="588"/>
      <c r="Q333" s="588"/>
    </row>
    <row r="334" spans="3:17" x14ac:dyDescent="0.25">
      <c r="C334" s="588"/>
      <c r="D334" s="588"/>
      <c r="E334" s="588"/>
      <c r="F334" s="588"/>
      <c r="G334" s="588"/>
      <c r="H334" s="588"/>
      <c r="I334" s="588"/>
      <c r="J334" s="588"/>
      <c r="K334" s="588"/>
      <c r="L334" s="588"/>
      <c r="M334" s="588"/>
      <c r="N334" s="588"/>
      <c r="O334" s="588"/>
      <c r="P334" s="588"/>
      <c r="Q334" s="588"/>
    </row>
    <row r="335" spans="3:17" x14ac:dyDescent="0.25">
      <c r="C335" s="588"/>
      <c r="D335" s="588"/>
      <c r="E335" s="588"/>
      <c r="F335" s="588"/>
      <c r="G335" s="588"/>
      <c r="H335" s="588"/>
      <c r="I335" s="588"/>
      <c r="J335" s="588"/>
      <c r="K335" s="588"/>
      <c r="L335" s="588"/>
      <c r="M335" s="588"/>
      <c r="N335" s="588"/>
      <c r="O335" s="588"/>
      <c r="P335" s="588"/>
      <c r="Q335" s="588"/>
    </row>
    <row r="336" spans="3:17" x14ac:dyDescent="0.25">
      <c r="C336" s="588"/>
      <c r="D336" s="588"/>
      <c r="E336" s="588"/>
      <c r="F336" s="588"/>
      <c r="G336" s="588"/>
      <c r="H336" s="588"/>
      <c r="I336" s="588"/>
      <c r="J336" s="588"/>
      <c r="K336" s="588"/>
      <c r="L336" s="588"/>
      <c r="M336" s="588"/>
      <c r="N336" s="588"/>
      <c r="O336" s="588"/>
      <c r="P336" s="588"/>
      <c r="Q336" s="588"/>
    </row>
    <row r="337" spans="3:17" x14ac:dyDescent="0.25">
      <c r="C337" s="588"/>
      <c r="D337" s="588"/>
      <c r="E337" s="588"/>
      <c r="F337" s="588"/>
      <c r="G337" s="588"/>
      <c r="H337" s="588"/>
      <c r="I337" s="588"/>
      <c r="J337" s="588"/>
      <c r="K337" s="588"/>
      <c r="L337" s="588"/>
      <c r="M337" s="588"/>
      <c r="N337" s="588"/>
      <c r="O337" s="588"/>
      <c r="P337" s="588"/>
      <c r="Q337" s="588"/>
    </row>
    <row r="338" spans="3:17" x14ac:dyDescent="0.25">
      <c r="C338" s="588"/>
      <c r="D338" s="588"/>
      <c r="E338" s="588"/>
      <c r="F338" s="588"/>
      <c r="G338" s="588"/>
      <c r="H338" s="588"/>
      <c r="I338" s="588"/>
      <c r="J338" s="588"/>
      <c r="K338" s="588"/>
      <c r="L338" s="588"/>
      <c r="M338" s="588"/>
      <c r="N338" s="588"/>
      <c r="O338" s="588"/>
      <c r="P338" s="588"/>
      <c r="Q338" s="588"/>
    </row>
    <row r="339" spans="3:17" x14ac:dyDescent="0.25">
      <c r="C339" s="588"/>
      <c r="D339" s="588"/>
      <c r="E339" s="588"/>
      <c r="F339" s="588"/>
      <c r="G339" s="588"/>
      <c r="H339" s="588"/>
      <c r="I339" s="588"/>
      <c r="J339" s="588"/>
      <c r="K339" s="588"/>
      <c r="L339" s="588"/>
      <c r="M339" s="588"/>
      <c r="N339" s="588"/>
      <c r="O339" s="588"/>
      <c r="P339" s="588"/>
      <c r="Q339" s="588"/>
    </row>
    <row r="340" spans="3:17" x14ac:dyDescent="0.25">
      <c r="C340" s="588"/>
      <c r="D340" s="588"/>
      <c r="E340" s="588"/>
      <c r="F340" s="588"/>
      <c r="G340" s="588"/>
      <c r="H340" s="588"/>
      <c r="I340" s="588"/>
      <c r="J340" s="588"/>
      <c r="K340" s="588"/>
      <c r="L340" s="588"/>
      <c r="M340" s="588"/>
      <c r="N340" s="588"/>
      <c r="O340" s="588"/>
      <c r="P340" s="588"/>
      <c r="Q340" s="588"/>
    </row>
    <row r="341" spans="3:17" x14ac:dyDescent="0.25">
      <c r="C341" s="588"/>
      <c r="D341" s="588"/>
      <c r="E341" s="588"/>
      <c r="F341" s="588"/>
      <c r="G341" s="588"/>
      <c r="H341" s="588"/>
      <c r="I341" s="588"/>
      <c r="J341" s="588"/>
      <c r="K341" s="588"/>
      <c r="L341" s="588"/>
      <c r="M341" s="588"/>
      <c r="N341" s="588"/>
      <c r="O341" s="588"/>
      <c r="P341" s="588"/>
      <c r="Q341" s="588"/>
    </row>
    <row r="342" spans="3:17" x14ac:dyDescent="0.25">
      <c r="C342" s="588"/>
      <c r="D342" s="588"/>
      <c r="E342" s="588"/>
      <c r="F342" s="588"/>
      <c r="G342" s="588"/>
      <c r="H342" s="588"/>
      <c r="I342" s="588"/>
      <c r="J342" s="588"/>
      <c r="K342" s="588"/>
      <c r="L342" s="588"/>
      <c r="M342" s="588"/>
      <c r="N342" s="588"/>
      <c r="O342" s="588"/>
      <c r="P342" s="588"/>
      <c r="Q342" s="588"/>
    </row>
    <row r="343" spans="3:17" x14ac:dyDescent="0.25">
      <c r="C343" s="588"/>
      <c r="D343" s="588"/>
      <c r="E343" s="588"/>
      <c r="F343" s="588"/>
      <c r="G343" s="588"/>
      <c r="H343" s="588"/>
      <c r="I343" s="588"/>
      <c r="J343" s="588"/>
      <c r="K343" s="588"/>
      <c r="L343" s="588"/>
      <c r="M343" s="588"/>
      <c r="N343" s="588"/>
      <c r="O343" s="588"/>
      <c r="P343" s="588"/>
      <c r="Q343" s="588"/>
    </row>
    <row r="344" spans="3:17" x14ac:dyDescent="0.25">
      <c r="C344" s="588"/>
      <c r="D344" s="588"/>
      <c r="E344" s="588"/>
      <c r="F344" s="588"/>
      <c r="G344" s="588"/>
      <c r="H344" s="588"/>
      <c r="I344" s="588"/>
      <c r="J344" s="588"/>
      <c r="K344" s="588"/>
      <c r="L344" s="588"/>
      <c r="M344" s="588"/>
      <c r="N344" s="588"/>
      <c r="O344" s="588"/>
      <c r="P344" s="588"/>
      <c r="Q344" s="588"/>
    </row>
    <row r="345" spans="3:17" x14ac:dyDescent="0.25">
      <c r="C345" s="588"/>
      <c r="D345" s="588"/>
      <c r="E345" s="588"/>
      <c r="F345" s="588"/>
      <c r="G345" s="588"/>
      <c r="H345" s="588"/>
      <c r="I345" s="588"/>
      <c r="J345" s="588"/>
      <c r="K345" s="588"/>
      <c r="L345" s="588"/>
      <c r="M345" s="588"/>
      <c r="N345" s="588"/>
      <c r="O345" s="588"/>
      <c r="P345" s="588"/>
      <c r="Q345" s="588"/>
    </row>
    <row r="346" spans="3:17" x14ac:dyDescent="0.25">
      <c r="C346" s="588"/>
      <c r="D346" s="588"/>
      <c r="E346" s="588"/>
      <c r="F346" s="588"/>
      <c r="G346" s="588"/>
      <c r="H346" s="588"/>
      <c r="I346" s="588"/>
      <c r="J346" s="588"/>
      <c r="K346" s="588"/>
      <c r="L346" s="588"/>
      <c r="M346" s="588"/>
      <c r="N346" s="588"/>
      <c r="O346" s="588"/>
      <c r="P346" s="588"/>
      <c r="Q346" s="588"/>
    </row>
    <row r="347" spans="3:17" x14ac:dyDescent="0.25">
      <c r="C347" s="588"/>
      <c r="D347" s="588"/>
      <c r="E347" s="588"/>
      <c r="F347" s="588"/>
      <c r="G347" s="588"/>
      <c r="H347" s="588"/>
      <c r="I347" s="588"/>
      <c r="J347" s="588"/>
      <c r="K347" s="588"/>
      <c r="L347" s="588"/>
      <c r="M347" s="588"/>
      <c r="N347" s="588"/>
      <c r="O347" s="588"/>
      <c r="P347" s="588"/>
      <c r="Q347" s="588"/>
    </row>
    <row r="348" spans="3:17" x14ac:dyDescent="0.25">
      <c r="C348" s="588"/>
      <c r="D348" s="588"/>
      <c r="E348" s="588"/>
      <c r="F348" s="588"/>
      <c r="G348" s="588"/>
      <c r="H348" s="588"/>
      <c r="I348" s="588"/>
      <c r="J348" s="588"/>
      <c r="K348" s="588"/>
      <c r="L348" s="588"/>
      <c r="M348" s="588"/>
      <c r="N348" s="588"/>
      <c r="O348" s="588"/>
      <c r="P348" s="588"/>
      <c r="Q348" s="588"/>
    </row>
    <row r="349" spans="3:17" x14ac:dyDescent="0.25">
      <c r="C349" s="588"/>
      <c r="D349" s="588"/>
      <c r="E349" s="588"/>
      <c r="F349" s="588"/>
      <c r="G349" s="588"/>
      <c r="H349" s="588"/>
      <c r="I349" s="588"/>
      <c r="J349" s="588"/>
      <c r="K349" s="588"/>
      <c r="L349" s="588"/>
      <c r="M349" s="588"/>
      <c r="N349" s="588"/>
      <c r="O349" s="588"/>
      <c r="P349" s="588"/>
      <c r="Q349" s="588"/>
    </row>
    <row r="350" spans="3:17" x14ac:dyDescent="0.25">
      <c r="C350" s="588"/>
      <c r="D350" s="588"/>
      <c r="E350" s="588"/>
      <c r="F350" s="588"/>
      <c r="G350" s="588"/>
      <c r="H350" s="588"/>
      <c r="I350" s="588"/>
      <c r="J350" s="588"/>
      <c r="K350" s="588"/>
      <c r="L350" s="588"/>
      <c r="M350" s="588"/>
      <c r="N350" s="588"/>
      <c r="O350" s="588"/>
      <c r="P350" s="588"/>
      <c r="Q350" s="588"/>
    </row>
    <row r="351" spans="3:17" x14ac:dyDescent="0.25">
      <c r="C351" s="588"/>
      <c r="D351" s="588"/>
      <c r="E351" s="588"/>
      <c r="F351" s="588"/>
      <c r="G351" s="588"/>
      <c r="H351" s="588"/>
      <c r="I351" s="588"/>
      <c r="J351" s="588"/>
      <c r="K351" s="588"/>
      <c r="L351" s="588"/>
      <c r="M351" s="588"/>
      <c r="N351" s="588"/>
      <c r="O351" s="588"/>
      <c r="P351" s="588"/>
      <c r="Q351" s="588"/>
    </row>
    <row r="352" spans="3:17" x14ac:dyDescent="0.25">
      <c r="C352" s="588"/>
      <c r="D352" s="588"/>
      <c r="E352" s="588"/>
      <c r="F352" s="588"/>
      <c r="G352" s="588"/>
      <c r="H352" s="588"/>
      <c r="I352" s="588"/>
      <c r="J352" s="588"/>
      <c r="K352" s="588"/>
      <c r="L352" s="588"/>
      <c r="M352" s="588"/>
      <c r="N352" s="588"/>
      <c r="O352" s="588"/>
      <c r="P352" s="588"/>
      <c r="Q352" s="588"/>
    </row>
    <row r="353" spans="3:17" x14ac:dyDescent="0.25">
      <c r="C353" s="588"/>
      <c r="D353" s="588"/>
      <c r="E353" s="588"/>
      <c r="F353" s="588"/>
      <c r="G353" s="588"/>
      <c r="H353" s="588"/>
      <c r="I353" s="588"/>
      <c r="J353" s="588"/>
      <c r="K353" s="588"/>
      <c r="L353" s="588"/>
      <c r="M353" s="588"/>
      <c r="N353" s="588"/>
      <c r="O353" s="588"/>
      <c r="P353" s="588"/>
      <c r="Q353" s="588"/>
    </row>
    <row r="354" spans="3:17" x14ac:dyDescent="0.25">
      <c r="C354" s="588"/>
      <c r="D354" s="588"/>
      <c r="E354" s="588"/>
      <c r="F354" s="588"/>
      <c r="G354" s="588"/>
      <c r="H354" s="588"/>
      <c r="I354" s="588"/>
      <c r="J354" s="588"/>
      <c r="K354" s="588"/>
      <c r="L354" s="588"/>
      <c r="M354" s="588"/>
      <c r="N354" s="588"/>
      <c r="O354" s="588"/>
      <c r="P354" s="588"/>
      <c r="Q354" s="588"/>
    </row>
    <row r="355" spans="3:17" x14ac:dyDescent="0.25">
      <c r="C355" s="588"/>
      <c r="D355" s="588"/>
      <c r="E355" s="588"/>
      <c r="F355" s="588"/>
      <c r="G355" s="588"/>
      <c r="H355" s="588"/>
      <c r="I355" s="588"/>
      <c r="J355" s="588"/>
      <c r="K355" s="588"/>
      <c r="L355" s="588"/>
      <c r="M355" s="588"/>
      <c r="N355" s="588"/>
      <c r="O355" s="588"/>
      <c r="P355" s="588"/>
      <c r="Q355" s="588"/>
    </row>
    <row r="356" spans="3:17" x14ac:dyDescent="0.25">
      <c r="C356" s="588"/>
      <c r="D356" s="588"/>
      <c r="E356" s="588"/>
      <c r="F356" s="588"/>
      <c r="G356" s="588"/>
      <c r="H356" s="588"/>
      <c r="I356" s="588"/>
      <c r="J356" s="588"/>
      <c r="K356" s="588"/>
      <c r="L356" s="588"/>
      <c r="M356" s="588"/>
      <c r="N356" s="588"/>
      <c r="O356" s="588"/>
      <c r="P356" s="588"/>
      <c r="Q356" s="588"/>
    </row>
    <row r="357" spans="3:17" x14ac:dyDescent="0.25">
      <c r="C357" s="588"/>
      <c r="D357" s="588"/>
      <c r="E357" s="588"/>
      <c r="F357" s="588"/>
      <c r="G357" s="588"/>
      <c r="H357" s="588"/>
      <c r="I357" s="588"/>
      <c r="J357" s="588"/>
      <c r="K357" s="588"/>
      <c r="L357" s="588"/>
      <c r="M357" s="588"/>
      <c r="N357" s="588"/>
      <c r="O357" s="588"/>
      <c r="P357" s="588"/>
      <c r="Q357" s="588"/>
    </row>
    <row r="358" spans="3:17" x14ac:dyDescent="0.25">
      <c r="C358" s="588"/>
      <c r="D358" s="588"/>
      <c r="E358" s="588"/>
      <c r="F358" s="588"/>
      <c r="G358" s="588"/>
      <c r="H358" s="588"/>
      <c r="I358" s="588"/>
      <c r="J358" s="588"/>
      <c r="K358" s="588"/>
      <c r="L358" s="588"/>
      <c r="M358" s="588"/>
      <c r="N358" s="588"/>
      <c r="O358" s="588"/>
      <c r="P358" s="588"/>
      <c r="Q358" s="588"/>
    </row>
    <row r="359" spans="3:17" x14ac:dyDescent="0.25">
      <c r="C359" s="588"/>
      <c r="D359" s="588"/>
      <c r="E359" s="588"/>
      <c r="F359" s="588"/>
      <c r="G359" s="588"/>
      <c r="H359" s="588"/>
      <c r="I359" s="588"/>
      <c r="J359" s="588"/>
      <c r="K359" s="588"/>
      <c r="L359" s="588"/>
      <c r="M359" s="588"/>
      <c r="N359" s="588"/>
      <c r="O359" s="588"/>
      <c r="P359" s="588"/>
      <c r="Q359" s="588"/>
    </row>
    <row r="360" spans="3:17" x14ac:dyDescent="0.25">
      <c r="C360" s="588"/>
      <c r="D360" s="588"/>
      <c r="E360" s="588"/>
      <c r="F360" s="588"/>
      <c r="G360" s="588"/>
      <c r="H360" s="588"/>
      <c r="I360" s="588"/>
      <c r="J360" s="588"/>
      <c r="K360" s="588"/>
      <c r="L360" s="588"/>
      <c r="M360" s="588"/>
      <c r="N360" s="588"/>
      <c r="O360" s="588"/>
      <c r="P360" s="588"/>
      <c r="Q360" s="588"/>
    </row>
    <row r="361" spans="3:17" x14ac:dyDescent="0.25">
      <c r="C361" s="588"/>
      <c r="D361" s="588"/>
      <c r="E361" s="588"/>
      <c r="F361" s="588"/>
      <c r="G361" s="588"/>
      <c r="H361" s="588"/>
      <c r="I361" s="588"/>
      <c r="J361" s="588"/>
      <c r="K361" s="588"/>
      <c r="L361" s="588"/>
      <c r="M361" s="588"/>
      <c r="N361" s="588"/>
      <c r="O361" s="588"/>
      <c r="P361" s="588"/>
      <c r="Q361" s="588"/>
    </row>
    <row r="362" spans="3:17" x14ac:dyDescent="0.25">
      <c r="C362" s="588"/>
      <c r="D362" s="588"/>
      <c r="E362" s="588"/>
      <c r="F362" s="588"/>
      <c r="G362" s="588"/>
      <c r="H362" s="588"/>
      <c r="I362" s="588"/>
      <c r="J362" s="588"/>
      <c r="K362" s="588"/>
      <c r="L362" s="588"/>
      <c r="M362" s="588"/>
      <c r="N362" s="588"/>
      <c r="O362" s="588"/>
      <c r="P362" s="588"/>
      <c r="Q362" s="588"/>
    </row>
    <row r="363" spans="3:17" x14ac:dyDescent="0.25">
      <c r="C363" s="588"/>
      <c r="D363" s="588"/>
      <c r="E363" s="588"/>
      <c r="F363" s="588"/>
      <c r="G363" s="588"/>
      <c r="H363" s="588"/>
      <c r="I363" s="588"/>
      <c r="J363" s="588"/>
      <c r="K363" s="588"/>
      <c r="L363" s="588"/>
      <c r="M363" s="588"/>
      <c r="N363" s="588"/>
      <c r="O363" s="588"/>
      <c r="P363" s="588"/>
      <c r="Q363" s="588"/>
    </row>
    <row r="364" spans="3:17" x14ac:dyDescent="0.25">
      <c r="C364" s="588"/>
      <c r="D364" s="588"/>
      <c r="E364" s="588"/>
      <c r="F364" s="588"/>
      <c r="G364" s="588"/>
      <c r="H364" s="588"/>
      <c r="I364" s="588"/>
      <c r="J364" s="588"/>
      <c r="K364" s="588"/>
      <c r="L364" s="588"/>
      <c r="M364" s="588"/>
      <c r="N364" s="588"/>
      <c r="O364" s="588"/>
      <c r="P364" s="588"/>
      <c r="Q364" s="588"/>
    </row>
    <row r="365" spans="3:17" x14ac:dyDescent="0.25">
      <c r="C365" s="588"/>
      <c r="D365" s="588"/>
      <c r="E365" s="588"/>
      <c r="F365" s="588"/>
      <c r="G365" s="588"/>
      <c r="H365" s="588"/>
      <c r="I365" s="588"/>
      <c r="J365" s="588"/>
      <c r="K365" s="588"/>
      <c r="L365" s="588"/>
      <c r="M365" s="588"/>
      <c r="N365" s="588"/>
      <c r="O365" s="588"/>
      <c r="P365" s="588"/>
      <c r="Q365" s="588"/>
    </row>
    <row r="366" spans="3:17" x14ac:dyDescent="0.25">
      <c r="C366" s="588"/>
      <c r="D366" s="588"/>
      <c r="E366" s="588"/>
      <c r="F366" s="588"/>
      <c r="G366" s="588"/>
      <c r="H366" s="588"/>
      <c r="I366" s="588"/>
      <c r="J366" s="588"/>
      <c r="K366" s="588"/>
      <c r="L366" s="588"/>
      <c r="M366" s="588"/>
      <c r="N366" s="588"/>
      <c r="O366" s="588"/>
      <c r="P366" s="588"/>
      <c r="Q366" s="588"/>
    </row>
    <row r="367" spans="3:17" x14ac:dyDescent="0.25">
      <c r="C367" s="588"/>
      <c r="D367" s="588"/>
      <c r="E367" s="588"/>
      <c r="F367" s="588"/>
      <c r="G367" s="588"/>
      <c r="H367" s="588"/>
      <c r="I367" s="588"/>
      <c r="J367" s="588"/>
      <c r="K367" s="588"/>
      <c r="L367" s="588"/>
      <c r="M367" s="588"/>
      <c r="N367" s="588"/>
      <c r="O367" s="588"/>
      <c r="P367" s="588"/>
      <c r="Q367" s="588"/>
    </row>
    <row r="368" spans="3:17" x14ac:dyDescent="0.25">
      <c r="C368" s="588"/>
      <c r="D368" s="588"/>
      <c r="E368" s="588"/>
      <c r="F368" s="588"/>
      <c r="G368" s="588"/>
      <c r="H368" s="588"/>
      <c r="I368" s="588"/>
      <c r="J368" s="588"/>
      <c r="K368" s="588"/>
      <c r="L368" s="588"/>
      <c r="M368" s="588"/>
      <c r="N368" s="588"/>
      <c r="O368" s="588"/>
      <c r="P368" s="588"/>
      <c r="Q368" s="588"/>
    </row>
    <row r="369" spans="3:17" x14ac:dyDescent="0.25">
      <c r="C369" s="588"/>
      <c r="D369" s="588"/>
      <c r="E369" s="588"/>
      <c r="F369" s="588"/>
      <c r="G369" s="588"/>
      <c r="H369" s="588"/>
      <c r="I369" s="588"/>
      <c r="J369" s="588"/>
      <c r="K369" s="588"/>
      <c r="L369" s="588"/>
      <c r="M369" s="588"/>
      <c r="N369" s="588"/>
      <c r="O369" s="588"/>
      <c r="P369" s="588"/>
      <c r="Q369" s="588"/>
    </row>
    <row r="370" spans="3:17" x14ac:dyDescent="0.25">
      <c r="C370" s="588"/>
      <c r="D370" s="588"/>
      <c r="E370" s="588"/>
      <c r="F370" s="588"/>
      <c r="G370" s="588"/>
      <c r="H370" s="588"/>
      <c r="I370" s="588"/>
      <c r="J370" s="588"/>
      <c r="K370" s="588"/>
      <c r="L370" s="588"/>
      <c r="M370" s="588"/>
      <c r="N370" s="588"/>
      <c r="O370" s="588"/>
      <c r="P370" s="588"/>
      <c r="Q370" s="588"/>
    </row>
    <row r="371" spans="3:17" x14ac:dyDescent="0.25">
      <c r="C371" s="588"/>
      <c r="D371" s="588"/>
      <c r="E371" s="588"/>
      <c r="F371" s="588"/>
      <c r="G371" s="588"/>
      <c r="H371" s="588"/>
      <c r="I371" s="588"/>
      <c r="J371" s="588"/>
      <c r="K371" s="588"/>
      <c r="L371" s="588"/>
      <c r="M371" s="588"/>
      <c r="N371" s="588"/>
      <c r="O371" s="588"/>
      <c r="P371" s="588"/>
      <c r="Q371" s="588"/>
    </row>
    <row r="372" spans="3:17" x14ac:dyDescent="0.25">
      <c r="C372" s="588"/>
      <c r="D372" s="588"/>
      <c r="E372" s="588"/>
      <c r="F372" s="588"/>
      <c r="G372" s="588"/>
      <c r="H372" s="588"/>
      <c r="I372" s="588"/>
      <c r="J372" s="588"/>
      <c r="K372" s="588"/>
      <c r="L372" s="588"/>
      <c r="M372" s="588"/>
      <c r="N372" s="588"/>
      <c r="O372" s="588"/>
      <c r="P372" s="588"/>
      <c r="Q372" s="588"/>
    </row>
    <row r="373" spans="3:17" x14ac:dyDescent="0.25">
      <c r="C373" s="588"/>
      <c r="D373" s="588"/>
      <c r="E373" s="588"/>
      <c r="F373" s="588"/>
      <c r="G373" s="588"/>
      <c r="H373" s="588"/>
      <c r="I373" s="588"/>
      <c r="J373" s="588"/>
      <c r="K373" s="588"/>
      <c r="L373" s="588"/>
      <c r="M373" s="588"/>
      <c r="N373" s="588"/>
      <c r="O373" s="588"/>
      <c r="P373" s="588"/>
      <c r="Q373" s="588"/>
    </row>
    <row r="374" spans="3:17" x14ac:dyDescent="0.25">
      <c r="C374" s="588"/>
      <c r="D374" s="588"/>
      <c r="E374" s="588"/>
      <c r="F374" s="588"/>
      <c r="G374" s="588"/>
      <c r="H374" s="588"/>
      <c r="I374" s="588"/>
      <c r="J374" s="588"/>
      <c r="K374" s="588"/>
      <c r="L374" s="588"/>
      <c r="M374" s="588"/>
      <c r="N374" s="588"/>
      <c r="O374" s="588"/>
      <c r="P374" s="588"/>
      <c r="Q374" s="588"/>
    </row>
    <row r="375" spans="3:17" x14ac:dyDescent="0.25">
      <c r="C375" s="588"/>
      <c r="D375" s="588"/>
      <c r="E375" s="588"/>
      <c r="F375" s="588"/>
      <c r="G375" s="588"/>
      <c r="H375" s="588"/>
      <c r="I375" s="588"/>
      <c r="J375" s="588"/>
      <c r="K375" s="588"/>
      <c r="L375" s="588"/>
      <c r="M375" s="588"/>
      <c r="N375" s="588"/>
      <c r="O375" s="588"/>
      <c r="P375" s="588"/>
      <c r="Q375" s="588"/>
    </row>
    <row r="376" spans="3:17" x14ac:dyDescent="0.25">
      <c r="C376" s="588"/>
      <c r="D376" s="588"/>
      <c r="E376" s="588"/>
      <c r="F376" s="588"/>
      <c r="G376" s="588"/>
      <c r="H376" s="588"/>
      <c r="I376" s="588"/>
      <c r="J376" s="588"/>
      <c r="K376" s="588"/>
      <c r="L376" s="588"/>
      <c r="M376" s="588"/>
      <c r="N376" s="588"/>
      <c r="O376" s="588"/>
      <c r="P376" s="588"/>
      <c r="Q376" s="588"/>
    </row>
    <row r="377" spans="3:17" x14ac:dyDescent="0.25">
      <c r="C377" s="588"/>
      <c r="D377" s="588"/>
      <c r="E377" s="588"/>
      <c r="F377" s="588"/>
      <c r="G377" s="588"/>
      <c r="H377" s="588"/>
      <c r="I377" s="588"/>
      <c r="J377" s="588"/>
      <c r="K377" s="588"/>
      <c r="L377" s="588"/>
      <c r="M377" s="588"/>
      <c r="N377" s="588"/>
      <c r="O377" s="588"/>
      <c r="P377" s="588"/>
      <c r="Q377" s="588"/>
    </row>
    <row r="378" spans="3:17" x14ac:dyDescent="0.25">
      <c r="C378" s="588"/>
      <c r="D378" s="588"/>
      <c r="E378" s="588"/>
      <c r="F378" s="588"/>
      <c r="G378" s="588"/>
      <c r="H378" s="588"/>
      <c r="I378" s="588"/>
      <c r="J378" s="588"/>
      <c r="K378" s="588"/>
      <c r="L378" s="588"/>
      <c r="M378" s="588"/>
      <c r="N378" s="588"/>
      <c r="O378" s="588"/>
      <c r="P378" s="588"/>
      <c r="Q378" s="588"/>
    </row>
    <row r="379" spans="3:17" x14ac:dyDescent="0.25">
      <c r="C379" s="588"/>
      <c r="D379" s="588"/>
      <c r="E379" s="588"/>
      <c r="F379" s="588"/>
      <c r="G379" s="588"/>
      <c r="H379" s="588"/>
      <c r="I379" s="588"/>
      <c r="J379" s="588"/>
      <c r="K379" s="588"/>
      <c r="L379" s="588"/>
      <c r="M379" s="588"/>
      <c r="N379" s="588"/>
      <c r="O379" s="588"/>
      <c r="P379" s="588"/>
      <c r="Q379" s="588"/>
    </row>
    <row r="380" spans="3:17" x14ac:dyDescent="0.25">
      <c r="C380" s="588"/>
      <c r="D380" s="588"/>
      <c r="E380" s="588"/>
      <c r="F380" s="588"/>
      <c r="G380" s="588"/>
      <c r="H380" s="588"/>
      <c r="I380" s="588"/>
      <c r="J380" s="588"/>
      <c r="K380" s="588"/>
      <c r="L380" s="588"/>
      <c r="M380" s="588"/>
      <c r="N380" s="588"/>
      <c r="O380" s="588"/>
      <c r="P380" s="588"/>
      <c r="Q380" s="588"/>
    </row>
    <row r="381" spans="3:17" x14ac:dyDescent="0.25">
      <c r="C381" s="588"/>
      <c r="D381" s="588"/>
      <c r="E381" s="588"/>
      <c r="F381" s="588"/>
      <c r="G381" s="588"/>
      <c r="H381" s="588"/>
      <c r="I381" s="588"/>
      <c r="J381" s="588"/>
      <c r="K381" s="588"/>
      <c r="L381" s="588"/>
      <c r="M381" s="588"/>
      <c r="N381" s="588"/>
      <c r="O381" s="588"/>
      <c r="P381" s="588"/>
      <c r="Q381" s="588"/>
    </row>
    <row r="382" spans="3:17" x14ac:dyDescent="0.25">
      <c r="C382" s="588"/>
      <c r="D382" s="588"/>
      <c r="E382" s="588"/>
      <c r="F382" s="588"/>
      <c r="G382" s="588"/>
      <c r="H382" s="588"/>
      <c r="I382" s="588"/>
      <c r="J382" s="588"/>
      <c r="K382" s="588"/>
      <c r="L382" s="588"/>
      <c r="M382" s="588"/>
      <c r="N382" s="588"/>
      <c r="O382" s="588"/>
      <c r="P382" s="588"/>
      <c r="Q382" s="588"/>
    </row>
    <row r="383" spans="3:17" x14ac:dyDescent="0.25">
      <c r="C383" s="588"/>
      <c r="D383" s="588"/>
      <c r="E383" s="588"/>
      <c r="F383" s="588"/>
      <c r="G383" s="588"/>
      <c r="H383" s="588"/>
      <c r="I383" s="588"/>
      <c r="J383" s="588"/>
      <c r="K383" s="588"/>
      <c r="L383" s="588"/>
      <c r="M383" s="588"/>
      <c r="N383" s="588"/>
      <c r="O383" s="588"/>
      <c r="P383" s="588"/>
      <c r="Q383" s="588"/>
    </row>
    <row r="384" spans="3:17" x14ac:dyDescent="0.25">
      <c r="C384" s="588"/>
      <c r="D384" s="588"/>
      <c r="E384" s="588"/>
      <c r="F384" s="588"/>
      <c r="G384" s="588"/>
      <c r="H384" s="588"/>
      <c r="I384" s="588"/>
      <c r="J384" s="588"/>
      <c r="K384" s="588"/>
      <c r="L384" s="588"/>
      <c r="M384" s="588"/>
      <c r="N384" s="588"/>
      <c r="O384" s="588"/>
      <c r="P384" s="588"/>
      <c r="Q384" s="588"/>
    </row>
    <row r="385" spans="3:17" x14ac:dyDescent="0.25">
      <c r="C385" s="588"/>
      <c r="D385" s="588"/>
      <c r="E385" s="588"/>
      <c r="F385" s="588"/>
      <c r="G385" s="588"/>
      <c r="H385" s="588"/>
      <c r="I385" s="588"/>
      <c r="J385" s="588"/>
      <c r="K385" s="588"/>
      <c r="L385" s="588"/>
      <c r="M385" s="588"/>
      <c r="N385" s="588"/>
      <c r="O385" s="588"/>
      <c r="P385" s="588"/>
      <c r="Q385" s="588"/>
    </row>
    <row r="386" spans="3:17" x14ac:dyDescent="0.25">
      <c r="C386" s="588"/>
      <c r="D386" s="588"/>
      <c r="E386" s="588"/>
      <c r="F386" s="588"/>
      <c r="G386" s="588"/>
      <c r="H386" s="588"/>
      <c r="I386" s="588"/>
      <c r="J386" s="588"/>
      <c r="K386" s="588"/>
      <c r="L386" s="588"/>
      <c r="M386" s="588"/>
      <c r="N386" s="588"/>
      <c r="O386" s="588"/>
      <c r="P386" s="588"/>
      <c r="Q386" s="588"/>
    </row>
    <row r="387" spans="3:17" x14ac:dyDescent="0.25">
      <c r="C387" s="588"/>
      <c r="D387" s="588"/>
      <c r="E387" s="588"/>
      <c r="F387" s="588"/>
      <c r="G387" s="588"/>
      <c r="H387" s="588"/>
      <c r="I387" s="588"/>
      <c r="J387" s="588"/>
      <c r="K387" s="588"/>
      <c r="L387" s="588"/>
      <c r="M387" s="588"/>
      <c r="N387" s="588"/>
      <c r="O387" s="588"/>
      <c r="P387" s="588"/>
      <c r="Q387" s="588"/>
    </row>
    <row r="388" spans="3:17" x14ac:dyDescent="0.25">
      <c r="C388" s="588"/>
      <c r="D388" s="588"/>
      <c r="E388" s="588"/>
      <c r="F388" s="588"/>
      <c r="G388" s="588"/>
      <c r="H388" s="588"/>
      <c r="I388" s="588"/>
      <c r="J388" s="588"/>
      <c r="K388" s="588"/>
      <c r="L388" s="588"/>
      <c r="M388" s="588"/>
      <c r="N388" s="588"/>
      <c r="O388" s="588"/>
      <c r="P388" s="588"/>
      <c r="Q388" s="588"/>
    </row>
    <row r="389" spans="3:17" x14ac:dyDescent="0.25">
      <c r="C389" s="588"/>
      <c r="D389" s="588"/>
      <c r="E389" s="588"/>
      <c r="F389" s="588"/>
      <c r="G389" s="588"/>
      <c r="H389" s="588"/>
      <c r="I389" s="588"/>
      <c r="J389" s="588"/>
      <c r="K389" s="588"/>
      <c r="L389" s="588"/>
      <c r="M389" s="588"/>
      <c r="N389" s="588"/>
      <c r="O389" s="588"/>
      <c r="P389" s="588"/>
      <c r="Q389" s="588"/>
    </row>
    <row r="390" spans="3:17" x14ac:dyDescent="0.25">
      <c r="C390" s="588"/>
      <c r="D390" s="588"/>
      <c r="E390" s="588"/>
      <c r="F390" s="588"/>
      <c r="G390" s="588"/>
      <c r="H390" s="588"/>
      <c r="I390" s="588"/>
      <c r="J390" s="588"/>
      <c r="K390" s="588"/>
      <c r="L390" s="588"/>
      <c r="M390" s="588"/>
      <c r="N390" s="588"/>
      <c r="O390" s="588"/>
      <c r="P390" s="588"/>
      <c r="Q390" s="588"/>
    </row>
    <row r="391" spans="3:17" x14ac:dyDescent="0.25">
      <c r="C391" s="588"/>
      <c r="D391" s="588"/>
      <c r="E391" s="588"/>
      <c r="F391" s="588"/>
      <c r="G391" s="588"/>
      <c r="H391" s="588"/>
      <c r="I391" s="588"/>
      <c r="J391" s="588"/>
      <c r="K391" s="588"/>
      <c r="L391" s="588"/>
      <c r="M391" s="588"/>
      <c r="N391" s="588"/>
      <c r="O391" s="588"/>
      <c r="P391" s="588"/>
      <c r="Q391" s="588"/>
    </row>
    <row r="392" spans="3:17" x14ac:dyDescent="0.25">
      <c r="C392" s="588"/>
      <c r="D392" s="588"/>
      <c r="E392" s="588"/>
      <c r="F392" s="588"/>
      <c r="G392" s="588"/>
      <c r="H392" s="588"/>
      <c r="I392" s="588"/>
      <c r="J392" s="588"/>
      <c r="K392" s="588"/>
      <c r="L392" s="588"/>
      <c r="M392" s="588"/>
      <c r="N392" s="588"/>
      <c r="O392" s="588"/>
      <c r="P392" s="588"/>
      <c r="Q392" s="588"/>
    </row>
    <row r="393" spans="3:17" x14ac:dyDescent="0.25">
      <c r="C393" s="588"/>
      <c r="D393" s="588"/>
      <c r="E393" s="588"/>
      <c r="F393" s="588"/>
      <c r="G393" s="588"/>
      <c r="H393" s="588"/>
      <c r="I393" s="588"/>
      <c r="J393" s="588"/>
      <c r="K393" s="588"/>
      <c r="L393" s="588"/>
      <c r="M393" s="588"/>
      <c r="N393" s="588"/>
      <c r="O393" s="588"/>
      <c r="P393" s="588"/>
      <c r="Q393" s="588"/>
    </row>
    <row r="394" spans="3:17" x14ac:dyDescent="0.25">
      <c r="C394" s="588"/>
      <c r="D394" s="588"/>
      <c r="E394" s="588"/>
      <c r="F394" s="588"/>
      <c r="G394" s="588"/>
      <c r="H394" s="588"/>
      <c r="I394" s="588"/>
      <c r="J394" s="588"/>
      <c r="K394" s="588"/>
      <c r="L394" s="588"/>
      <c r="M394" s="588"/>
      <c r="N394" s="588"/>
      <c r="O394" s="588"/>
      <c r="P394" s="588"/>
      <c r="Q394" s="588"/>
    </row>
    <row r="395" spans="3:17" x14ac:dyDescent="0.25">
      <c r="C395" s="588"/>
      <c r="D395" s="588"/>
      <c r="E395" s="588"/>
      <c r="F395" s="588"/>
      <c r="G395" s="588"/>
      <c r="H395" s="588"/>
      <c r="I395" s="588"/>
      <c r="J395" s="588"/>
      <c r="K395" s="588"/>
      <c r="L395" s="588"/>
      <c r="M395" s="588"/>
      <c r="N395" s="588"/>
      <c r="O395" s="588"/>
      <c r="P395" s="588"/>
      <c r="Q395" s="588"/>
    </row>
    <row r="396" spans="3:17" x14ac:dyDescent="0.25">
      <c r="C396" s="588"/>
      <c r="D396" s="588"/>
      <c r="E396" s="588"/>
      <c r="F396" s="588"/>
      <c r="G396" s="588"/>
      <c r="H396" s="588"/>
      <c r="I396" s="588"/>
      <c r="J396" s="588"/>
      <c r="K396" s="588"/>
      <c r="L396" s="588"/>
      <c r="M396" s="588"/>
      <c r="N396" s="588"/>
      <c r="O396" s="588"/>
      <c r="P396" s="588"/>
      <c r="Q396" s="588"/>
    </row>
    <row r="397" spans="3:17" x14ac:dyDescent="0.25">
      <c r="C397" s="588"/>
      <c r="D397" s="588"/>
      <c r="E397" s="588"/>
      <c r="F397" s="588"/>
      <c r="G397" s="588"/>
      <c r="H397" s="588"/>
      <c r="I397" s="588"/>
      <c r="J397" s="588"/>
      <c r="K397" s="588"/>
      <c r="L397" s="588"/>
      <c r="M397" s="588"/>
      <c r="N397" s="588"/>
      <c r="O397" s="588"/>
      <c r="P397" s="588"/>
      <c r="Q397" s="588"/>
    </row>
    <row r="398" spans="3:17" x14ac:dyDescent="0.25">
      <c r="C398" s="588"/>
      <c r="D398" s="588"/>
      <c r="E398" s="588"/>
      <c r="F398" s="588"/>
      <c r="G398" s="588"/>
      <c r="H398" s="588"/>
      <c r="I398" s="588"/>
      <c r="J398" s="588"/>
      <c r="K398" s="588"/>
      <c r="L398" s="588"/>
      <c r="M398" s="588"/>
      <c r="N398" s="588"/>
      <c r="O398" s="588"/>
      <c r="P398" s="588"/>
      <c r="Q398" s="588"/>
    </row>
    <row r="399" spans="3:17" x14ac:dyDescent="0.25">
      <c r="C399" s="588"/>
      <c r="D399" s="588"/>
      <c r="E399" s="588"/>
      <c r="F399" s="588"/>
      <c r="G399" s="588"/>
      <c r="H399" s="588"/>
      <c r="I399" s="588"/>
      <c r="J399" s="588"/>
      <c r="K399" s="588"/>
      <c r="L399" s="588"/>
      <c r="M399" s="588"/>
      <c r="N399" s="588"/>
      <c r="O399" s="588"/>
      <c r="P399" s="588"/>
      <c r="Q399" s="588"/>
    </row>
    <row r="400" spans="3:17" x14ac:dyDescent="0.25">
      <c r="C400" s="588"/>
      <c r="D400" s="588"/>
      <c r="E400" s="588"/>
      <c r="F400" s="588"/>
      <c r="G400" s="588"/>
      <c r="H400" s="588"/>
      <c r="I400" s="588"/>
      <c r="J400" s="588"/>
      <c r="K400" s="588"/>
      <c r="L400" s="588"/>
      <c r="M400" s="588"/>
      <c r="N400" s="588"/>
      <c r="O400" s="588"/>
      <c r="P400" s="588"/>
      <c r="Q400" s="588"/>
    </row>
    <row r="401" spans="3:17" x14ac:dyDescent="0.25">
      <c r="C401" s="588"/>
      <c r="D401" s="588"/>
      <c r="E401" s="588"/>
      <c r="F401" s="588"/>
      <c r="G401" s="588"/>
      <c r="H401" s="588"/>
      <c r="I401" s="588"/>
      <c r="J401" s="588"/>
      <c r="K401" s="588"/>
      <c r="L401" s="588"/>
      <c r="M401" s="588"/>
      <c r="N401" s="588"/>
      <c r="O401" s="588"/>
      <c r="P401" s="588"/>
      <c r="Q401" s="588"/>
    </row>
    <row r="402" spans="3:17" x14ac:dyDescent="0.25">
      <c r="C402" s="588"/>
      <c r="D402" s="588"/>
      <c r="E402" s="588"/>
      <c r="F402" s="588"/>
      <c r="G402" s="588"/>
      <c r="H402" s="588"/>
      <c r="I402" s="588"/>
      <c r="J402" s="588"/>
      <c r="K402" s="588"/>
      <c r="L402" s="588"/>
      <c r="M402" s="588"/>
      <c r="N402" s="588"/>
      <c r="O402" s="588"/>
      <c r="P402" s="588"/>
      <c r="Q402" s="588"/>
    </row>
    <row r="403" spans="3:17" x14ac:dyDescent="0.25">
      <c r="C403" s="588"/>
      <c r="D403" s="588"/>
      <c r="E403" s="588"/>
      <c r="F403" s="588"/>
      <c r="G403" s="588"/>
      <c r="H403" s="588"/>
      <c r="I403" s="588"/>
      <c r="J403" s="588"/>
      <c r="K403" s="588"/>
      <c r="L403" s="588"/>
      <c r="M403" s="588"/>
      <c r="N403" s="588"/>
      <c r="O403" s="588"/>
      <c r="P403" s="588"/>
      <c r="Q403" s="588"/>
    </row>
    <row r="404" spans="3:17" x14ac:dyDescent="0.25">
      <c r="C404" s="588"/>
      <c r="D404" s="588"/>
      <c r="E404" s="588"/>
      <c r="F404" s="588"/>
      <c r="G404" s="588"/>
      <c r="H404" s="588"/>
      <c r="I404" s="588"/>
      <c r="J404" s="588"/>
      <c r="K404" s="588"/>
      <c r="L404" s="588"/>
      <c r="M404" s="588"/>
      <c r="N404" s="588"/>
      <c r="O404" s="588"/>
      <c r="P404" s="588"/>
      <c r="Q404" s="588"/>
    </row>
    <row r="405" spans="3:17" x14ac:dyDescent="0.25">
      <c r="C405" s="588"/>
      <c r="D405" s="588"/>
      <c r="E405" s="588"/>
      <c r="F405" s="588"/>
      <c r="G405" s="588"/>
      <c r="H405" s="588"/>
      <c r="I405" s="588"/>
      <c r="J405" s="588"/>
      <c r="K405" s="588"/>
      <c r="L405" s="588"/>
      <c r="M405" s="588"/>
      <c r="N405" s="588"/>
      <c r="O405" s="588"/>
      <c r="P405" s="588"/>
      <c r="Q405" s="588"/>
    </row>
    <row r="406" spans="3:17" x14ac:dyDescent="0.25">
      <c r="C406" s="588"/>
      <c r="D406" s="588"/>
      <c r="E406" s="588"/>
      <c r="F406" s="588"/>
      <c r="G406" s="588"/>
      <c r="H406" s="588"/>
      <c r="I406" s="588"/>
      <c r="J406" s="588"/>
      <c r="K406" s="588"/>
      <c r="L406" s="588"/>
      <c r="M406" s="588"/>
      <c r="N406" s="588"/>
      <c r="O406" s="588"/>
      <c r="P406" s="588"/>
      <c r="Q406" s="588"/>
    </row>
    <row r="407" spans="3:17" x14ac:dyDescent="0.25">
      <c r="C407" s="588"/>
      <c r="D407" s="588"/>
      <c r="E407" s="588"/>
      <c r="F407" s="588"/>
      <c r="G407" s="588"/>
      <c r="H407" s="588"/>
      <c r="I407" s="588"/>
      <c r="J407" s="588"/>
      <c r="K407" s="588"/>
      <c r="L407" s="588"/>
      <c r="M407" s="588"/>
      <c r="N407" s="588"/>
      <c r="O407" s="588"/>
      <c r="P407" s="588"/>
      <c r="Q407" s="588"/>
    </row>
    <row r="408" spans="3:17" x14ac:dyDescent="0.25">
      <c r="C408" s="588"/>
      <c r="D408" s="588"/>
      <c r="E408" s="588"/>
      <c r="F408" s="588"/>
      <c r="G408" s="588"/>
      <c r="H408" s="588"/>
      <c r="I408" s="588"/>
      <c r="J408" s="588"/>
      <c r="K408" s="588"/>
      <c r="L408" s="588"/>
      <c r="M408" s="588"/>
      <c r="N408" s="588"/>
      <c r="O408" s="588"/>
      <c r="P408" s="588"/>
      <c r="Q408" s="588"/>
    </row>
    <row r="409" spans="3:17" x14ac:dyDescent="0.25">
      <c r="C409" s="588"/>
      <c r="D409" s="588"/>
      <c r="E409" s="588"/>
      <c r="F409" s="588"/>
      <c r="G409" s="588"/>
      <c r="H409" s="588"/>
      <c r="I409" s="588"/>
      <c r="J409" s="588"/>
      <c r="K409" s="588"/>
      <c r="L409" s="588"/>
      <c r="M409" s="588"/>
      <c r="N409" s="588"/>
      <c r="O409" s="588"/>
      <c r="P409" s="588"/>
      <c r="Q409" s="588"/>
    </row>
    <row r="410" spans="3:17" x14ac:dyDescent="0.25">
      <c r="C410" s="588"/>
      <c r="D410" s="588"/>
      <c r="E410" s="588"/>
      <c r="F410" s="588"/>
      <c r="G410" s="588"/>
      <c r="H410" s="588"/>
      <c r="I410" s="588"/>
      <c r="J410" s="588"/>
      <c r="K410" s="588"/>
      <c r="L410" s="588"/>
      <c r="M410" s="588"/>
      <c r="N410" s="588"/>
      <c r="O410" s="588"/>
      <c r="P410" s="588"/>
      <c r="Q410" s="588"/>
    </row>
    <row r="411" spans="3:17" x14ac:dyDescent="0.25">
      <c r="C411" s="588"/>
      <c r="D411" s="588"/>
      <c r="E411" s="588"/>
      <c r="F411" s="588"/>
      <c r="G411" s="588"/>
      <c r="H411" s="588"/>
      <c r="I411" s="588"/>
      <c r="J411" s="588"/>
      <c r="K411" s="588"/>
      <c r="L411" s="588"/>
      <c r="M411" s="588"/>
      <c r="N411" s="588"/>
      <c r="O411" s="588"/>
      <c r="P411" s="588"/>
      <c r="Q411" s="588"/>
    </row>
    <row r="412" spans="3:17" x14ac:dyDescent="0.25">
      <c r="C412" s="588"/>
      <c r="D412" s="588"/>
      <c r="E412" s="588"/>
      <c r="F412" s="588"/>
      <c r="G412" s="588"/>
      <c r="H412" s="588"/>
      <c r="I412" s="588"/>
      <c r="J412" s="588"/>
      <c r="K412" s="588"/>
      <c r="L412" s="588"/>
      <c r="M412" s="588"/>
      <c r="N412" s="588"/>
      <c r="O412" s="588"/>
      <c r="P412" s="588"/>
      <c r="Q412" s="588"/>
    </row>
    <row r="413" spans="3:17" x14ac:dyDescent="0.25">
      <c r="C413" s="588"/>
      <c r="D413" s="588"/>
      <c r="E413" s="588"/>
      <c r="F413" s="588"/>
      <c r="G413" s="588"/>
      <c r="H413" s="588"/>
      <c r="I413" s="588"/>
      <c r="J413" s="588"/>
      <c r="K413" s="588"/>
      <c r="L413" s="588"/>
      <c r="M413" s="588"/>
      <c r="N413" s="588"/>
      <c r="O413" s="588"/>
      <c r="P413" s="588"/>
      <c r="Q413" s="588"/>
    </row>
    <row r="414" spans="3:17" x14ac:dyDescent="0.25">
      <c r="C414" s="588"/>
      <c r="D414" s="588"/>
      <c r="E414" s="588"/>
      <c r="F414" s="588"/>
      <c r="G414" s="588"/>
      <c r="H414" s="588"/>
      <c r="I414" s="588"/>
      <c r="J414" s="588"/>
      <c r="K414" s="588"/>
      <c r="L414" s="588"/>
      <c r="M414" s="588"/>
      <c r="N414" s="588"/>
      <c r="O414" s="588"/>
      <c r="P414" s="588"/>
      <c r="Q414" s="588"/>
    </row>
    <row r="415" spans="3:17" x14ac:dyDescent="0.25">
      <c r="C415" s="588"/>
      <c r="D415" s="588"/>
      <c r="E415" s="588"/>
      <c r="F415" s="588"/>
      <c r="G415" s="588"/>
      <c r="H415" s="588"/>
      <c r="I415" s="588"/>
      <c r="J415" s="588"/>
      <c r="K415" s="588"/>
      <c r="L415" s="588"/>
      <c r="M415" s="588"/>
      <c r="N415" s="588"/>
      <c r="O415" s="588"/>
      <c r="P415" s="588"/>
      <c r="Q415" s="588"/>
    </row>
    <row r="416" spans="3:17" x14ac:dyDescent="0.25">
      <c r="C416" s="588"/>
      <c r="D416" s="588"/>
      <c r="E416" s="588"/>
      <c r="F416" s="588"/>
      <c r="G416" s="588"/>
      <c r="H416" s="588"/>
      <c r="I416" s="588"/>
      <c r="J416" s="588"/>
      <c r="K416" s="588"/>
      <c r="L416" s="588"/>
      <c r="M416" s="588"/>
      <c r="N416" s="588"/>
      <c r="O416" s="588"/>
      <c r="P416" s="588"/>
      <c r="Q416" s="588"/>
    </row>
    <row r="417" spans="3:17" x14ac:dyDescent="0.25">
      <c r="C417" s="588"/>
      <c r="D417" s="588"/>
      <c r="E417" s="588"/>
      <c r="F417" s="588"/>
      <c r="G417" s="588"/>
      <c r="H417" s="588"/>
      <c r="I417" s="588"/>
      <c r="J417" s="588"/>
      <c r="K417" s="588"/>
      <c r="L417" s="588"/>
      <c r="M417" s="588"/>
      <c r="N417" s="588"/>
      <c r="O417" s="588"/>
      <c r="P417" s="588"/>
      <c r="Q417" s="588"/>
    </row>
    <row r="418" spans="3:17" x14ac:dyDescent="0.25">
      <c r="C418" s="588"/>
      <c r="D418" s="588"/>
      <c r="E418" s="588"/>
      <c r="F418" s="588"/>
      <c r="G418" s="588"/>
      <c r="H418" s="588"/>
      <c r="I418" s="588"/>
      <c r="J418" s="588"/>
      <c r="K418" s="588"/>
      <c r="L418" s="588"/>
      <c r="M418" s="588"/>
      <c r="N418" s="588"/>
      <c r="O418" s="588"/>
      <c r="P418" s="588"/>
      <c r="Q418" s="588"/>
    </row>
    <row r="419" spans="3:17" x14ac:dyDescent="0.25">
      <c r="C419" s="588"/>
      <c r="D419" s="588"/>
      <c r="E419" s="588"/>
      <c r="F419" s="588"/>
      <c r="G419" s="588"/>
      <c r="H419" s="588"/>
      <c r="I419" s="588"/>
      <c r="J419" s="588"/>
      <c r="K419" s="588"/>
      <c r="L419" s="588"/>
      <c r="M419" s="588"/>
      <c r="N419" s="588"/>
      <c r="O419" s="588"/>
      <c r="P419" s="588"/>
      <c r="Q419" s="588"/>
    </row>
    <row r="420" spans="3:17" x14ac:dyDescent="0.25">
      <c r="C420" s="588"/>
      <c r="D420" s="588"/>
      <c r="E420" s="588"/>
      <c r="F420" s="588"/>
      <c r="G420" s="588"/>
      <c r="H420" s="588"/>
      <c r="I420" s="588"/>
      <c r="J420" s="588"/>
      <c r="K420" s="588"/>
      <c r="L420" s="588"/>
      <c r="M420" s="588"/>
      <c r="N420" s="588"/>
      <c r="O420" s="588"/>
      <c r="P420" s="588"/>
      <c r="Q420" s="588"/>
    </row>
    <row r="421" spans="3:17" x14ac:dyDescent="0.25">
      <c r="C421" s="588"/>
      <c r="D421" s="588"/>
      <c r="E421" s="588"/>
      <c r="F421" s="588"/>
      <c r="G421" s="588"/>
      <c r="H421" s="588"/>
      <c r="I421" s="588"/>
      <c r="J421" s="588"/>
      <c r="K421" s="588"/>
      <c r="L421" s="588"/>
      <c r="M421" s="588"/>
      <c r="N421" s="588"/>
      <c r="O421" s="588"/>
      <c r="P421" s="588"/>
      <c r="Q421" s="588"/>
    </row>
    <row r="422" spans="3:17" x14ac:dyDescent="0.25">
      <c r="C422" s="588"/>
      <c r="D422" s="588"/>
      <c r="E422" s="588"/>
      <c r="F422" s="588"/>
      <c r="G422" s="588"/>
      <c r="H422" s="588"/>
      <c r="I422" s="588"/>
      <c r="J422" s="588"/>
      <c r="K422" s="588"/>
      <c r="L422" s="588"/>
      <c r="M422" s="588"/>
      <c r="N422" s="588"/>
      <c r="O422" s="588"/>
      <c r="P422" s="588"/>
      <c r="Q422" s="588"/>
    </row>
    <row r="423" spans="3:17" x14ac:dyDescent="0.25">
      <c r="C423" s="588"/>
      <c r="D423" s="588"/>
      <c r="E423" s="588"/>
      <c r="F423" s="588"/>
      <c r="G423" s="588"/>
      <c r="H423" s="588"/>
      <c r="I423" s="588"/>
      <c r="J423" s="588"/>
      <c r="K423" s="588"/>
      <c r="L423" s="588"/>
      <c r="M423" s="588"/>
      <c r="N423" s="588"/>
      <c r="O423" s="588"/>
      <c r="P423" s="588"/>
      <c r="Q423" s="588"/>
    </row>
    <row r="424" spans="3:17" x14ac:dyDescent="0.25">
      <c r="C424" s="588"/>
      <c r="D424" s="588"/>
      <c r="E424" s="588"/>
      <c r="F424" s="588"/>
      <c r="G424" s="588"/>
      <c r="H424" s="588"/>
      <c r="I424" s="588"/>
      <c r="J424" s="588"/>
      <c r="K424" s="588"/>
      <c r="L424" s="588"/>
      <c r="M424" s="588"/>
      <c r="N424" s="588"/>
      <c r="O424" s="588"/>
      <c r="P424" s="588"/>
      <c r="Q424" s="588"/>
    </row>
    <row r="425" spans="3:17" x14ac:dyDescent="0.25">
      <c r="C425" s="588"/>
      <c r="D425" s="588"/>
      <c r="E425" s="588"/>
      <c r="F425" s="588"/>
      <c r="G425" s="588"/>
      <c r="H425" s="588"/>
      <c r="I425" s="588"/>
      <c r="J425" s="588"/>
      <c r="K425" s="588"/>
      <c r="L425" s="588"/>
      <c r="M425" s="588"/>
      <c r="N425" s="588"/>
      <c r="O425" s="588"/>
      <c r="P425" s="588"/>
      <c r="Q425" s="588"/>
    </row>
    <row r="426" spans="3:17" x14ac:dyDescent="0.25">
      <c r="C426" s="588"/>
      <c r="D426" s="588"/>
      <c r="E426" s="588"/>
      <c r="F426" s="588"/>
      <c r="G426" s="588"/>
      <c r="H426" s="588"/>
      <c r="I426" s="588"/>
      <c r="J426" s="588"/>
      <c r="K426" s="588"/>
      <c r="L426" s="588"/>
      <c r="M426" s="588"/>
      <c r="N426" s="588"/>
      <c r="O426" s="588"/>
      <c r="P426" s="588"/>
      <c r="Q426" s="588"/>
    </row>
    <row r="427" spans="3:17" x14ac:dyDescent="0.25">
      <c r="C427" s="588"/>
      <c r="D427" s="588"/>
      <c r="E427" s="588"/>
      <c r="F427" s="588"/>
      <c r="G427" s="588"/>
      <c r="H427" s="588"/>
      <c r="I427" s="588"/>
      <c r="J427" s="588"/>
      <c r="K427" s="588"/>
      <c r="L427" s="588"/>
      <c r="M427" s="588"/>
      <c r="N427" s="588"/>
      <c r="O427" s="588"/>
      <c r="P427" s="588"/>
      <c r="Q427" s="588"/>
    </row>
    <row r="428" spans="3:17" x14ac:dyDescent="0.25">
      <c r="C428" s="588"/>
      <c r="D428" s="588"/>
      <c r="E428" s="588"/>
      <c r="F428" s="588"/>
      <c r="G428" s="588"/>
      <c r="H428" s="588"/>
      <c r="I428" s="588"/>
      <c r="J428" s="588"/>
      <c r="K428" s="588"/>
      <c r="L428" s="588"/>
      <c r="M428" s="588"/>
      <c r="N428" s="588"/>
      <c r="O428" s="588"/>
      <c r="P428" s="588"/>
      <c r="Q428" s="588"/>
    </row>
    <row r="429" spans="3:17" x14ac:dyDescent="0.25">
      <c r="C429" s="588"/>
      <c r="D429" s="588"/>
      <c r="E429" s="588"/>
      <c r="F429" s="588"/>
      <c r="G429" s="588"/>
      <c r="H429" s="588"/>
      <c r="I429" s="588"/>
      <c r="J429" s="588"/>
      <c r="K429" s="588"/>
      <c r="L429" s="588"/>
      <c r="M429" s="588"/>
      <c r="N429" s="588"/>
      <c r="O429" s="588"/>
      <c r="P429" s="588"/>
      <c r="Q429" s="588"/>
    </row>
    <row r="430" spans="3:17" x14ac:dyDescent="0.25">
      <c r="C430" s="588"/>
      <c r="D430" s="588"/>
      <c r="E430" s="588"/>
      <c r="F430" s="588"/>
      <c r="G430" s="588"/>
      <c r="H430" s="588"/>
      <c r="I430" s="588"/>
      <c r="J430" s="588"/>
      <c r="K430" s="588"/>
      <c r="L430" s="588"/>
      <c r="M430" s="588"/>
      <c r="N430" s="588"/>
      <c r="O430" s="588"/>
      <c r="P430" s="588"/>
      <c r="Q430" s="588"/>
    </row>
    <row r="431" spans="3:17" x14ac:dyDescent="0.25">
      <c r="C431" s="588"/>
      <c r="D431" s="588"/>
      <c r="E431" s="588"/>
      <c r="F431" s="588"/>
      <c r="G431" s="588"/>
      <c r="H431" s="588"/>
      <c r="I431" s="588"/>
      <c r="J431" s="588"/>
      <c r="K431" s="588"/>
      <c r="L431" s="588"/>
      <c r="M431" s="588"/>
      <c r="N431" s="588"/>
      <c r="O431" s="588"/>
      <c r="P431" s="588"/>
      <c r="Q431" s="588"/>
    </row>
    <row r="432" spans="3:17" x14ac:dyDescent="0.25">
      <c r="C432" s="588"/>
      <c r="D432" s="588"/>
      <c r="E432" s="588"/>
      <c r="F432" s="588"/>
      <c r="G432" s="588"/>
      <c r="H432" s="588"/>
      <c r="I432" s="588"/>
      <c r="J432" s="588"/>
      <c r="K432" s="588"/>
      <c r="L432" s="588"/>
      <c r="M432" s="588"/>
      <c r="N432" s="588"/>
      <c r="O432" s="588"/>
      <c r="P432" s="588"/>
      <c r="Q432" s="588"/>
    </row>
    <row r="433" spans="3:17" x14ac:dyDescent="0.25">
      <c r="C433" s="588"/>
      <c r="D433" s="588"/>
      <c r="E433" s="588"/>
      <c r="F433" s="588"/>
      <c r="G433" s="588"/>
      <c r="H433" s="588"/>
      <c r="I433" s="588"/>
      <c r="J433" s="588"/>
      <c r="K433" s="588"/>
      <c r="L433" s="588"/>
      <c r="M433" s="588"/>
      <c r="N433" s="588"/>
      <c r="O433" s="588"/>
      <c r="P433" s="588"/>
      <c r="Q433" s="588"/>
    </row>
    <row r="434" spans="3:17" x14ac:dyDescent="0.25">
      <c r="C434" s="588"/>
      <c r="D434" s="588"/>
      <c r="E434" s="588"/>
      <c r="F434" s="588"/>
      <c r="G434" s="588"/>
      <c r="H434" s="588"/>
      <c r="I434" s="588"/>
      <c r="J434" s="588"/>
      <c r="K434" s="588"/>
      <c r="L434" s="588"/>
      <c r="M434" s="588"/>
      <c r="N434" s="588"/>
      <c r="O434" s="588"/>
      <c r="P434" s="588"/>
      <c r="Q434" s="588"/>
    </row>
    <row r="435" spans="3:17" x14ac:dyDescent="0.25">
      <c r="C435" s="588"/>
      <c r="D435" s="588"/>
      <c r="E435" s="588"/>
      <c r="F435" s="588"/>
      <c r="G435" s="588"/>
      <c r="H435" s="588"/>
      <c r="I435" s="588"/>
      <c r="J435" s="588"/>
      <c r="K435" s="588"/>
      <c r="L435" s="588"/>
      <c r="M435" s="588"/>
      <c r="N435" s="588"/>
      <c r="O435" s="588"/>
      <c r="P435" s="588"/>
      <c r="Q435" s="588"/>
    </row>
    <row r="436" spans="3:17" x14ac:dyDescent="0.25">
      <c r="C436" s="588"/>
      <c r="D436" s="588"/>
      <c r="E436" s="588"/>
      <c r="F436" s="588"/>
      <c r="G436" s="588"/>
      <c r="H436" s="588"/>
      <c r="I436" s="588"/>
      <c r="J436" s="588"/>
      <c r="K436" s="588"/>
      <c r="L436" s="588"/>
      <c r="M436" s="588"/>
      <c r="N436" s="588"/>
      <c r="O436" s="588"/>
      <c r="P436" s="588"/>
      <c r="Q436" s="588"/>
    </row>
    <row r="437" spans="3:17" x14ac:dyDescent="0.25">
      <c r="C437" s="588"/>
      <c r="D437" s="588"/>
      <c r="E437" s="588"/>
      <c r="F437" s="588"/>
      <c r="G437" s="588"/>
      <c r="H437" s="588"/>
      <c r="I437" s="588"/>
      <c r="J437" s="588"/>
      <c r="K437" s="588"/>
      <c r="L437" s="588"/>
      <c r="M437" s="588"/>
      <c r="N437" s="588"/>
      <c r="O437" s="588"/>
      <c r="P437" s="588"/>
      <c r="Q437" s="588"/>
    </row>
    <row r="438" spans="3:17" x14ac:dyDescent="0.25">
      <c r="C438" s="588"/>
      <c r="D438" s="588"/>
      <c r="E438" s="588"/>
      <c r="F438" s="588"/>
      <c r="G438" s="588"/>
      <c r="H438" s="588"/>
      <c r="I438" s="588"/>
      <c r="J438" s="588"/>
      <c r="K438" s="588"/>
      <c r="L438" s="588"/>
      <c r="M438" s="588"/>
      <c r="N438" s="588"/>
      <c r="O438" s="588"/>
      <c r="P438" s="588"/>
      <c r="Q438" s="588"/>
    </row>
    <row r="439" spans="3:17" x14ac:dyDescent="0.25">
      <c r="C439" s="588"/>
      <c r="D439" s="588"/>
      <c r="E439" s="588"/>
      <c r="F439" s="588"/>
      <c r="G439" s="588"/>
      <c r="H439" s="588"/>
      <c r="I439" s="588"/>
      <c r="J439" s="588"/>
      <c r="K439" s="588"/>
      <c r="L439" s="588"/>
      <c r="M439" s="588"/>
      <c r="N439" s="588"/>
      <c r="O439" s="588"/>
      <c r="P439" s="588"/>
      <c r="Q439" s="588"/>
    </row>
    <row r="440" spans="3:17" x14ac:dyDescent="0.25">
      <c r="C440" s="588"/>
      <c r="D440" s="588"/>
      <c r="E440" s="588"/>
      <c r="F440" s="588"/>
      <c r="G440" s="588"/>
      <c r="H440" s="588"/>
      <c r="I440" s="588"/>
      <c r="J440" s="588"/>
      <c r="K440" s="588"/>
      <c r="L440" s="588"/>
      <c r="M440" s="588"/>
      <c r="N440" s="588"/>
      <c r="O440" s="588"/>
      <c r="P440" s="588"/>
      <c r="Q440" s="588"/>
    </row>
    <row r="441" spans="3:17" x14ac:dyDescent="0.25">
      <c r="C441" s="588"/>
      <c r="D441" s="588"/>
      <c r="E441" s="588"/>
      <c r="F441" s="588"/>
      <c r="G441" s="588"/>
      <c r="H441" s="588"/>
      <c r="I441" s="588"/>
      <c r="J441" s="588"/>
      <c r="K441" s="588"/>
      <c r="L441" s="588"/>
      <c r="M441" s="588"/>
      <c r="N441" s="588"/>
      <c r="O441" s="588"/>
      <c r="P441" s="588"/>
      <c r="Q441" s="588"/>
    </row>
    <row r="442" spans="3:17" x14ac:dyDescent="0.25">
      <c r="C442" s="588"/>
      <c r="D442" s="588"/>
      <c r="E442" s="588"/>
      <c r="F442" s="588"/>
      <c r="G442" s="588"/>
      <c r="H442" s="588"/>
      <c r="I442" s="588"/>
      <c r="J442" s="588"/>
      <c r="K442" s="588"/>
      <c r="L442" s="588"/>
      <c r="M442" s="588"/>
      <c r="N442" s="588"/>
      <c r="O442" s="588"/>
      <c r="P442" s="588"/>
      <c r="Q442" s="588"/>
    </row>
    <row r="443" spans="3:17" x14ac:dyDescent="0.25">
      <c r="C443" s="588"/>
      <c r="D443" s="588"/>
      <c r="E443" s="588"/>
      <c r="F443" s="588"/>
      <c r="G443" s="588"/>
      <c r="H443" s="588"/>
      <c r="I443" s="588"/>
      <c r="J443" s="588"/>
      <c r="K443" s="588"/>
      <c r="L443" s="588"/>
      <c r="M443" s="588"/>
      <c r="N443" s="588"/>
      <c r="O443" s="588"/>
      <c r="P443" s="588"/>
      <c r="Q443" s="588"/>
    </row>
    <row r="444" spans="3:17" x14ac:dyDescent="0.25">
      <c r="C444" s="588"/>
      <c r="D444" s="588"/>
      <c r="E444" s="588"/>
      <c r="F444" s="588"/>
      <c r="G444" s="588"/>
      <c r="H444" s="588"/>
      <c r="I444" s="588"/>
      <c r="J444" s="588"/>
      <c r="K444" s="588"/>
      <c r="L444" s="588"/>
      <c r="M444" s="588"/>
      <c r="N444" s="588"/>
      <c r="O444" s="588"/>
      <c r="P444" s="588"/>
      <c r="Q444" s="588"/>
    </row>
    <row r="445" spans="3:17" x14ac:dyDescent="0.25">
      <c r="C445" s="588"/>
      <c r="D445" s="588"/>
      <c r="E445" s="588"/>
      <c r="F445" s="588"/>
      <c r="G445" s="588"/>
      <c r="H445" s="588"/>
      <c r="I445" s="588"/>
      <c r="J445" s="588"/>
      <c r="K445" s="588"/>
      <c r="L445" s="588"/>
      <c r="M445" s="588"/>
      <c r="N445" s="588"/>
      <c r="O445" s="588"/>
      <c r="P445" s="588"/>
      <c r="Q445" s="588"/>
    </row>
    <row r="446" spans="3:17" x14ac:dyDescent="0.25">
      <c r="C446" s="588"/>
      <c r="D446" s="588"/>
      <c r="E446" s="588"/>
      <c r="F446" s="588"/>
      <c r="G446" s="588"/>
      <c r="H446" s="588"/>
      <c r="I446" s="588"/>
      <c r="J446" s="588"/>
      <c r="K446" s="588"/>
      <c r="L446" s="588"/>
      <c r="M446" s="588"/>
      <c r="N446" s="588"/>
      <c r="O446" s="588"/>
      <c r="P446" s="588"/>
      <c r="Q446" s="588"/>
    </row>
    <row r="447" spans="3:17" x14ac:dyDescent="0.25">
      <c r="C447" s="588"/>
      <c r="D447" s="588"/>
      <c r="E447" s="588"/>
      <c r="F447" s="588"/>
      <c r="G447" s="588"/>
      <c r="H447" s="588"/>
      <c r="I447" s="588"/>
      <c r="J447" s="588"/>
      <c r="K447" s="588"/>
      <c r="L447" s="588"/>
      <c r="M447" s="588"/>
      <c r="N447" s="588"/>
      <c r="O447" s="588"/>
      <c r="P447" s="588"/>
      <c r="Q447" s="588"/>
    </row>
    <row r="448" spans="3:17" x14ac:dyDescent="0.25">
      <c r="C448" s="588"/>
      <c r="D448" s="588"/>
      <c r="E448" s="588"/>
      <c r="F448" s="588"/>
      <c r="G448" s="588"/>
      <c r="H448" s="588"/>
      <c r="I448" s="588"/>
      <c r="J448" s="588"/>
      <c r="K448" s="588"/>
      <c r="L448" s="588"/>
      <c r="M448" s="588"/>
      <c r="N448" s="588"/>
      <c r="O448" s="588"/>
      <c r="P448" s="588"/>
      <c r="Q448" s="588"/>
    </row>
    <row r="449" spans="3:17" x14ac:dyDescent="0.25">
      <c r="C449" s="588"/>
      <c r="D449" s="588"/>
      <c r="E449" s="588"/>
      <c r="F449" s="588"/>
      <c r="G449" s="588"/>
      <c r="H449" s="588"/>
      <c r="I449" s="588"/>
      <c r="J449" s="588"/>
      <c r="K449" s="588"/>
      <c r="L449" s="588"/>
      <c r="M449" s="588"/>
      <c r="N449" s="588"/>
      <c r="O449" s="588"/>
      <c r="P449" s="588"/>
      <c r="Q449" s="588"/>
    </row>
    <row r="450" spans="3:17" x14ac:dyDescent="0.25">
      <c r="C450" s="588"/>
      <c r="D450" s="588"/>
      <c r="E450" s="588"/>
      <c r="F450" s="588"/>
      <c r="G450" s="588"/>
      <c r="H450" s="588"/>
      <c r="I450" s="588"/>
      <c r="J450" s="588"/>
      <c r="K450" s="588"/>
      <c r="L450" s="588"/>
      <c r="M450" s="588"/>
      <c r="N450" s="588"/>
      <c r="O450" s="588"/>
      <c r="P450" s="588"/>
      <c r="Q450" s="588"/>
    </row>
    <row r="451" spans="3:17" x14ac:dyDescent="0.25">
      <c r="C451" s="588"/>
      <c r="D451" s="588"/>
      <c r="E451" s="588"/>
      <c r="F451" s="588"/>
      <c r="G451" s="588"/>
      <c r="H451" s="588"/>
      <c r="I451" s="588"/>
      <c r="J451" s="588"/>
      <c r="K451" s="588"/>
      <c r="L451" s="588"/>
      <c r="M451" s="588"/>
      <c r="N451" s="588"/>
      <c r="O451" s="588"/>
      <c r="P451" s="588"/>
      <c r="Q451" s="588"/>
    </row>
    <row r="452" spans="3:17" x14ac:dyDescent="0.25">
      <c r="C452" s="588"/>
      <c r="D452" s="588"/>
      <c r="E452" s="588"/>
      <c r="F452" s="588"/>
      <c r="G452" s="588"/>
      <c r="H452" s="588"/>
      <c r="I452" s="588"/>
      <c r="J452" s="588"/>
      <c r="K452" s="588"/>
      <c r="L452" s="588"/>
      <c r="M452" s="588"/>
      <c r="N452" s="588"/>
      <c r="O452" s="588"/>
      <c r="P452" s="588"/>
      <c r="Q452" s="588"/>
    </row>
    <row r="453" spans="3:17" x14ac:dyDescent="0.25">
      <c r="C453" s="588"/>
      <c r="D453" s="588"/>
      <c r="E453" s="588"/>
      <c r="F453" s="588"/>
      <c r="G453" s="588"/>
      <c r="H453" s="588"/>
      <c r="I453" s="588"/>
      <c r="J453" s="588"/>
      <c r="K453" s="588"/>
      <c r="L453" s="588"/>
      <c r="M453" s="588"/>
      <c r="N453" s="588"/>
      <c r="O453" s="588"/>
      <c r="P453" s="588"/>
      <c r="Q453" s="588"/>
    </row>
    <row r="454" spans="3:17" x14ac:dyDescent="0.25">
      <c r="C454" s="588"/>
      <c r="D454" s="588"/>
      <c r="E454" s="588"/>
      <c r="F454" s="588"/>
      <c r="G454" s="588"/>
      <c r="H454" s="588"/>
      <c r="I454" s="588"/>
      <c r="J454" s="588"/>
      <c r="K454" s="588"/>
      <c r="L454" s="588"/>
      <c r="M454" s="588"/>
      <c r="N454" s="588"/>
      <c r="O454" s="588"/>
      <c r="P454" s="588"/>
      <c r="Q454" s="588"/>
    </row>
    <row r="455" spans="3:17" x14ac:dyDescent="0.25">
      <c r="C455" s="588"/>
      <c r="D455" s="588"/>
      <c r="E455" s="588"/>
      <c r="F455" s="588"/>
      <c r="G455" s="588"/>
      <c r="H455" s="588"/>
      <c r="I455" s="588"/>
      <c r="J455" s="588"/>
      <c r="K455" s="588"/>
      <c r="L455" s="588"/>
      <c r="M455" s="588"/>
      <c r="N455" s="588"/>
      <c r="O455" s="588"/>
      <c r="P455" s="588"/>
      <c r="Q455" s="588"/>
    </row>
    <row r="456" spans="3:17" x14ac:dyDescent="0.25">
      <c r="C456" s="588"/>
      <c r="D456" s="588"/>
      <c r="E456" s="588"/>
      <c r="F456" s="588"/>
      <c r="G456" s="588"/>
      <c r="H456" s="588"/>
      <c r="I456" s="588"/>
      <c r="J456" s="588"/>
      <c r="K456" s="588"/>
      <c r="L456" s="588"/>
      <c r="M456" s="588"/>
      <c r="N456" s="588"/>
      <c r="O456" s="588"/>
      <c r="P456" s="588"/>
      <c r="Q456" s="588"/>
    </row>
    <row r="457" spans="3:17" x14ac:dyDescent="0.25">
      <c r="C457" s="588"/>
      <c r="D457" s="588"/>
      <c r="E457" s="588"/>
      <c r="F457" s="588"/>
      <c r="G457" s="588"/>
      <c r="H457" s="588"/>
      <c r="I457" s="588"/>
      <c r="J457" s="588"/>
      <c r="K457" s="588"/>
      <c r="L457" s="588"/>
      <c r="M457" s="588"/>
      <c r="N457" s="588"/>
      <c r="O457" s="588"/>
      <c r="P457" s="588"/>
      <c r="Q457" s="588"/>
    </row>
    <row r="458" spans="3:17" x14ac:dyDescent="0.25">
      <c r="C458" s="588"/>
      <c r="D458" s="588"/>
      <c r="E458" s="588"/>
      <c r="F458" s="588"/>
      <c r="G458" s="588"/>
      <c r="H458" s="588"/>
      <c r="I458" s="588"/>
      <c r="J458" s="588"/>
      <c r="K458" s="588"/>
      <c r="L458" s="588"/>
      <c r="M458" s="588"/>
      <c r="N458" s="588"/>
      <c r="O458" s="588"/>
      <c r="P458" s="588"/>
      <c r="Q458" s="588"/>
    </row>
    <row r="459" spans="3:17" x14ac:dyDescent="0.25">
      <c r="C459" s="588"/>
      <c r="D459" s="588"/>
      <c r="E459" s="588"/>
      <c r="F459" s="588"/>
      <c r="G459" s="588"/>
      <c r="H459" s="588"/>
      <c r="I459" s="588"/>
      <c r="J459" s="588"/>
      <c r="K459" s="588"/>
      <c r="L459" s="588"/>
      <c r="M459" s="588"/>
      <c r="N459" s="588"/>
      <c r="O459" s="588"/>
      <c r="P459" s="588"/>
      <c r="Q459" s="588"/>
    </row>
    <row r="460" spans="3:17" x14ac:dyDescent="0.25">
      <c r="C460" s="588"/>
      <c r="D460" s="588"/>
      <c r="E460" s="588"/>
      <c r="F460" s="588"/>
      <c r="G460" s="588"/>
      <c r="H460" s="588"/>
      <c r="I460" s="588"/>
      <c r="J460" s="588"/>
      <c r="K460" s="588"/>
      <c r="L460" s="588"/>
      <c r="M460" s="588"/>
      <c r="N460" s="588"/>
      <c r="O460" s="588"/>
      <c r="P460" s="588"/>
      <c r="Q460" s="588"/>
    </row>
    <row r="461" spans="3:17" x14ac:dyDescent="0.25">
      <c r="C461" s="588"/>
      <c r="D461" s="588"/>
      <c r="E461" s="588"/>
      <c r="F461" s="588"/>
      <c r="G461" s="588"/>
      <c r="H461" s="588"/>
      <c r="I461" s="588"/>
      <c r="J461" s="588"/>
      <c r="K461" s="588"/>
      <c r="L461" s="588"/>
      <c r="M461" s="588"/>
      <c r="N461" s="588"/>
      <c r="O461" s="588"/>
      <c r="P461" s="588"/>
      <c r="Q461" s="588"/>
    </row>
    <row r="462" spans="3:17" x14ac:dyDescent="0.25">
      <c r="C462" s="588"/>
      <c r="D462" s="588"/>
      <c r="E462" s="588"/>
      <c r="F462" s="588"/>
      <c r="G462" s="588"/>
      <c r="H462" s="588"/>
      <c r="I462" s="588"/>
      <c r="J462" s="588"/>
      <c r="K462" s="588"/>
      <c r="L462" s="588"/>
      <c r="M462" s="588"/>
      <c r="N462" s="588"/>
      <c r="O462" s="588"/>
      <c r="P462" s="588"/>
      <c r="Q462" s="588"/>
    </row>
    <row r="463" spans="3:17" x14ac:dyDescent="0.25">
      <c r="C463" s="588"/>
      <c r="D463" s="588"/>
      <c r="E463" s="588"/>
      <c r="F463" s="588"/>
      <c r="G463" s="588"/>
      <c r="H463" s="588"/>
      <c r="I463" s="588"/>
      <c r="J463" s="588"/>
      <c r="K463" s="588"/>
      <c r="L463" s="588"/>
      <c r="M463" s="588"/>
      <c r="N463" s="588"/>
      <c r="O463" s="588"/>
      <c r="P463" s="588"/>
      <c r="Q463" s="588"/>
    </row>
    <row r="464" spans="3:17" x14ac:dyDescent="0.25">
      <c r="C464" s="588"/>
      <c r="D464" s="588"/>
      <c r="E464" s="588"/>
      <c r="F464" s="588"/>
      <c r="G464" s="588"/>
      <c r="H464" s="588"/>
      <c r="I464" s="588"/>
      <c r="J464" s="588"/>
      <c r="K464" s="588"/>
      <c r="L464" s="588"/>
      <c r="M464" s="588"/>
      <c r="N464" s="588"/>
      <c r="O464" s="588"/>
      <c r="P464" s="588"/>
      <c r="Q464" s="588"/>
    </row>
    <row r="465" spans="3:17" x14ac:dyDescent="0.25">
      <c r="C465" s="588"/>
      <c r="D465" s="588"/>
      <c r="E465" s="588"/>
      <c r="F465" s="588"/>
      <c r="G465" s="588"/>
      <c r="H465" s="588"/>
      <c r="I465" s="588"/>
      <c r="J465" s="588"/>
      <c r="K465" s="588"/>
      <c r="L465" s="588"/>
      <c r="M465" s="588"/>
      <c r="N465" s="588"/>
      <c r="O465" s="588"/>
      <c r="P465" s="588"/>
      <c r="Q465" s="588"/>
    </row>
    <row r="466" spans="3:17" x14ac:dyDescent="0.25">
      <c r="C466" s="588"/>
      <c r="D466" s="588"/>
      <c r="E466" s="588"/>
      <c r="F466" s="588"/>
      <c r="G466" s="588"/>
      <c r="H466" s="588"/>
      <c r="I466" s="588"/>
      <c r="J466" s="588"/>
      <c r="K466" s="588"/>
      <c r="L466" s="588"/>
      <c r="M466" s="588"/>
      <c r="N466" s="588"/>
      <c r="O466" s="588"/>
      <c r="P466" s="588"/>
      <c r="Q466" s="588"/>
    </row>
    <row r="467" spans="3:17" x14ac:dyDescent="0.25">
      <c r="C467" s="588"/>
      <c r="D467" s="588"/>
      <c r="E467" s="588"/>
      <c r="F467" s="588"/>
      <c r="G467" s="588"/>
      <c r="H467" s="588"/>
      <c r="I467" s="588"/>
      <c r="J467" s="588"/>
      <c r="K467" s="588"/>
      <c r="L467" s="588"/>
      <c r="M467" s="588"/>
      <c r="N467" s="588"/>
      <c r="O467" s="588"/>
      <c r="P467" s="588"/>
      <c r="Q467" s="588"/>
    </row>
    <row r="468" spans="3:17" x14ac:dyDescent="0.25">
      <c r="C468" s="588"/>
      <c r="D468" s="588"/>
      <c r="E468" s="588"/>
      <c r="F468" s="588"/>
      <c r="G468" s="588"/>
      <c r="H468" s="588"/>
      <c r="I468" s="588"/>
      <c r="J468" s="588"/>
      <c r="K468" s="588"/>
      <c r="L468" s="588"/>
      <c r="M468" s="588"/>
      <c r="N468" s="588"/>
      <c r="O468" s="588"/>
      <c r="P468" s="588"/>
      <c r="Q468" s="588"/>
    </row>
    <row r="469" spans="3:17" x14ac:dyDescent="0.25">
      <c r="C469" s="588"/>
      <c r="D469" s="588"/>
      <c r="E469" s="588"/>
      <c r="F469" s="588"/>
      <c r="G469" s="588"/>
      <c r="H469" s="588"/>
      <c r="I469" s="588"/>
      <c r="J469" s="588"/>
      <c r="K469" s="588"/>
      <c r="L469" s="588"/>
      <c r="M469" s="588"/>
      <c r="N469" s="588"/>
      <c r="O469" s="588"/>
      <c r="P469" s="588"/>
      <c r="Q469" s="588"/>
    </row>
    <row r="470" spans="3:17" x14ac:dyDescent="0.25">
      <c r="C470" s="588"/>
      <c r="D470" s="588"/>
      <c r="E470" s="588"/>
      <c r="F470" s="588"/>
      <c r="G470" s="588"/>
      <c r="H470" s="588"/>
      <c r="I470" s="588"/>
      <c r="J470" s="588"/>
      <c r="K470" s="588"/>
      <c r="L470" s="588"/>
      <c r="M470" s="588"/>
      <c r="N470" s="588"/>
      <c r="O470" s="588"/>
      <c r="P470" s="588"/>
      <c r="Q470" s="588"/>
    </row>
    <row r="471" spans="3:17" x14ac:dyDescent="0.25">
      <c r="C471" s="588"/>
      <c r="D471" s="588"/>
      <c r="E471" s="588"/>
      <c r="F471" s="588"/>
      <c r="G471" s="588"/>
      <c r="H471" s="588"/>
      <c r="I471" s="588"/>
      <c r="J471" s="588"/>
      <c r="K471" s="588"/>
      <c r="L471" s="588"/>
      <c r="M471" s="588"/>
      <c r="N471" s="588"/>
      <c r="O471" s="588"/>
      <c r="P471" s="588"/>
      <c r="Q471" s="588"/>
    </row>
    <row r="472" spans="3:17" x14ac:dyDescent="0.25">
      <c r="C472" s="588"/>
      <c r="D472" s="588"/>
      <c r="E472" s="588"/>
      <c r="F472" s="588"/>
      <c r="G472" s="588"/>
      <c r="H472" s="588"/>
      <c r="I472" s="588"/>
      <c r="J472" s="588"/>
      <c r="K472" s="588"/>
      <c r="L472" s="588"/>
      <c r="M472" s="588"/>
      <c r="N472" s="588"/>
      <c r="O472" s="588"/>
      <c r="P472" s="588"/>
      <c r="Q472" s="588"/>
    </row>
    <row r="473" spans="3:17" x14ac:dyDescent="0.25">
      <c r="C473" s="588"/>
      <c r="D473" s="588"/>
      <c r="E473" s="588"/>
      <c r="F473" s="588"/>
      <c r="G473" s="588"/>
      <c r="H473" s="588"/>
      <c r="I473" s="588"/>
      <c r="J473" s="588"/>
      <c r="K473" s="588"/>
      <c r="L473" s="588"/>
      <c r="M473" s="588"/>
      <c r="N473" s="588"/>
      <c r="O473" s="588"/>
      <c r="P473" s="588"/>
      <c r="Q473" s="588"/>
    </row>
    <row r="474" spans="3:17" x14ac:dyDescent="0.25">
      <c r="C474" s="588"/>
      <c r="D474" s="588"/>
      <c r="E474" s="588"/>
      <c r="F474" s="588"/>
      <c r="G474" s="588"/>
      <c r="H474" s="588"/>
      <c r="I474" s="588"/>
      <c r="J474" s="588"/>
      <c r="K474" s="588"/>
      <c r="L474" s="588"/>
      <c r="M474" s="588"/>
      <c r="N474" s="588"/>
      <c r="O474" s="588"/>
      <c r="P474" s="588"/>
      <c r="Q474" s="588"/>
    </row>
    <row r="475" spans="3:17" x14ac:dyDescent="0.25">
      <c r="C475" s="588"/>
      <c r="D475" s="588"/>
      <c r="E475" s="588"/>
      <c r="F475" s="588"/>
      <c r="G475" s="588"/>
      <c r="H475" s="588"/>
      <c r="I475" s="588"/>
      <c r="J475" s="588"/>
      <c r="K475" s="588"/>
      <c r="L475" s="588"/>
      <c r="M475" s="588"/>
      <c r="N475" s="588"/>
      <c r="O475" s="588"/>
      <c r="P475" s="588"/>
      <c r="Q475" s="588"/>
    </row>
    <row r="476" spans="3:17" x14ac:dyDescent="0.25">
      <c r="C476" s="588"/>
      <c r="D476" s="588"/>
      <c r="E476" s="588"/>
      <c r="F476" s="588"/>
      <c r="G476" s="588"/>
      <c r="H476" s="588"/>
      <c r="I476" s="588"/>
      <c r="J476" s="588"/>
      <c r="K476" s="588"/>
      <c r="L476" s="588"/>
      <c r="M476" s="588"/>
      <c r="N476" s="588"/>
      <c r="O476" s="588"/>
      <c r="P476" s="588"/>
      <c r="Q476" s="588"/>
    </row>
    <row r="477" spans="3:17" x14ac:dyDescent="0.25">
      <c r="C477" s="588"/>
      <c r="D477" s="588"/>
      <c r="E477" s="588"/>
      <c r="F477" s="588"/>
      <c r="G477" s="588"/>
      <c r="H477" s="588"/>
      <c r="I477" s="588"/>
      <c r="J477" s="588"/>
      <c r="K477" s="588"/>
      <c r="L477" s="588"/>
      <c r="M477" s="588"/>
      <c r="N477" s="588"/>
      <c r="O477" s="588"/>
      <c r="P477" s="588"/>
      <c r="Q477" s="588"/>
    </row>
    <row r="478" spans="3:17" x14ac:dyDescent="0.25">
      <c r="C478" s="588"/>
      <c r="D478" s="588"/>
      <c r="E478" s="588"/>
      <c r="F478" s="588"/>
      <c r="G478" s="588"/>
      <c r="H478" s="588"/>
      <c r="I478" s="588"/>
      <c r="J478" s="588"/>
      <c r="K478" s="588"/>
      <c r="L478" s="588"/>
      <c r="M478" s="588"/>
      <c r="N478" s="588"/>
      <c r="O478" s="588"/>
      <c r="P478" s="588"/>
      <c r="Q478" s="588"/>
    </row>
    <row r="479" spans="3:17" x14ac:dyDescent="0.25">
      <c r="C479" s="588"/>
      <c r="D479" s="588"/>
      <c r="E479" s="588"/>
      <c r="F479" s="588"/>
      <c r="G479" s="588"/>
      <c r="H479" s="588"/>
      <c r="I479" s="588"/>
      <c r="J479" s="588"/>
      <c r="K479" s="588"/>
      <c r="L479" s="588"/>
      <c r="M479" s="588"/>
      <c r="N479" s="588"/>
      <c r="O479" s="588"/>
      <c r="P479" s="588"/>
      <c r="Q479" s="588"/>
    </row>
    <row r="480" spans="3:17" x14ac:dyDescent="0.25">
      <c r="C480" s="588"/>
      <c r="D480" s="588"/>
      <c r="E480" s="588"/>
      <c r="F480" s="588"/>
      <c r="G480" s="588"/>
      <c r="H480" s="588"/>
      <c r="I480" s="588"/>
      <c r="J480" s="588"/>
      <c r="K480" s="588"/>
      <c r="L480" s="588"/>
      <c r="M480" s="588"/>
      <c r="N480" s="588"/>
      <c r="O480" s="588"/>
      <c r="P480" s="588"/>
      <c r="Q480" s="588"/>
    </row>
    <row r="481" spans="3:17" x14ac:dyDescent="0.25">
      <c r="C481" s="588"/>
      <c r="D481" s="588"/>
      <c r="E481" s="588"/>
      <c r="F481" s="588"/>
      <c r="G481" s="588"/>
      <c r="H481" s="588"/>
      <c r="I481" s="588"/>
      <c r="J481" s="588"/>
      <c r="K481" s="588"/>
      <c r="L481" s="588"/>
      <c r="M481" s="588"/>
      <c r="N481" s="588"/>
      <c r="O481" s="588"/>
      <c r="P481" s="588"/>
      <c r="Q481" s="588"/>
    </row>
    <row r="482" spans="3:17" x14ac:dyDescent="0.25">
      <c r="C482" s="588"/>
      <c r="D482" s="588"/>
      <c r="E482" s="588"/>
      <c r="F482" s="588"/>
      <c r="G482" s="588"/>
      <c r="H482" s="588"/>
      <c r="I482" s="588"/>
      <c r="J482" s="588"/>
      <c r="K482" s="588"/>
      <c r="L482" s="588"/>
      <c r="M482" s="588"/>
      <c r="N482" s="588"/>
      <c r="O482" s="588"/>
      <c r="P482" s="588"/>
      <c r="Q482" s="588"/>
    </row>
    <row r="483" spans="3:17" x14ac:dyDescent="0.25">
      <c r="C483" s="588"/>
      <c r="D483" s="588"/>
      <c r="E483" s="588"/>
      <c r="F483" s="588"/>
      <c r="G483" s="588"/>
      <c r="H483" s="588"/>
      <c r="I483" s="588"/>
      <c r="J483" s="588"/>
      <c r="K483" s="588"/>
      <c r="L483" s="588"/>
      <c r="M483" s="588"/>
      <c r="N483" s="588"/>
      <c r="O483" s="588"/>
      <c r="P483" s="588"/>
      <c r="Q483" s="588"/>
    </row>
    <row r="484" spans="3:17" x14ac:dyDescent="0.25">
      <c r="C484" s="588"/>
      <c r="D484" s="588"/>
      <c r="E484" s="588"/>
      <c r="F484" s="588"/>
      <c r="G484" s="588"/>
      <c r="H484" s="588"/>
      <c r="I484" s="588"/>
      <c r="J484" s="588"/>
      <c r="K484" s="588"/>
      <c r="L484" s="588"/>
      <c r="M484" s="588"/>
      <c r="N484" s="588"/>
      <c r="O484" s="588"/>
      <c r="P484" s="588"/>
      <c r="Q484" s="588"/>
    </row>
    <row r="485" spans="3:17" x14ac:dyDescent="0.25">
      <c r="C485" s="588"/>
      <c r="D485" s="588"/>
      <c r="E485" s="588"/>
      <c r="F485" s="588"/>
      <c r="G485" s="588"/>
      <c r="H485" s="588"/>
      <c r="I485" s="588"/>
      <c r="J485" s="588"/>
      <c r="K485" s="588"/>
      <c r="L485" s="588"/>
      <c r="M485" s="588"/>
      <c r="N485" s="588"/>
      <c r="O485" s="588"/>
      <c r="P485" s="588"/>
      <c r="Q485" s="588"/>
    </row>
    <row r="486" spans="3:17" x14ac:dyDescent="0.25">
      <c r="C486" s="588"/>
      <c r="D486" s="588"/>
      <c r="E486" s="588"/>
      <c r="F486" s="588"/>
      <c r="G486" s="588"/>
      <c r="H486" s="588"/>
      <c r="I486" s="588"/>
      <c r="J486" s="588"/>
      <c r="K486" s="588"/>
      <c r="L486" s="588"/>
      <c r="M486" s="588"/>
      <c r="N486" s="588"/>
      <c r="O486" s="588"/>
      <c r="P486" s="588"/>
      <c r="Q486" s="588"/>
    </row>
    <row r="487" spans="3:17" x14ac:dyDescent="0.25">
      <c r="C487" s="588"/>
      <c r="D487" s="588"/>
      <c r="E487" s="588"/>
      <c r="F487" s="588"/>
      <c r="G487" s="588"/>
      <c r="H487" s="588"/>
      <c r="I487" s="588"/>
      <c r="J487" s="588"/>
      <c r="K487" s="588"/>
      <c r="L487" s="588"/>
      <c r="M487" s="588"/>
      <c r="N487" s="588"/>
      <c r="O487" s="588"/>
      <c r="P487" s="588"/>
      <c r="Q487" s="588"/>
    </row>
    <row r="488" spans="3:17" x14ac:dyDescent="0.25">
      <c r="C488" s="588"/>
      <c r="D488" s="588"/>
      <c r="E488" s="588"/>
      <c r="F488" s="588"/>
      <c r="G488" s="588"/>
      <c r="H488" s="588"/>
      <c r="I488" s="588"/>
      <c r="J488" s="588"/>
      <c r="K488" s="588"/>
      <c r="L488" s="588"/>
      <c r="M488" s="588"/>
      <c r="N488" s="588"/>
      <c r="O488" s="588"/>
      <c r="P488" s="588"/>
      <c r="Q488" s="588"/>
    </row>
    <row r="489" spans="3:17" x14ac:dyDescent="0.25">
      <c r="C489" s="588"/>
      <c r="D489" s="588"/>
      <c r="E489" s="588"/>
      <c r="F489" s="588"/>
      <c r="G489" s="588"/>
      <c r="H489" s="588"/>
      <c r="I489" s="588"/>
      <c r="J489" s="588"/>
      <c r="K489" s="588"/>
      <c r="L489" s="588"/>
      <c r="M489" s="588"/>
      <c r="N489" s="588"/>
      <c r="O489" s="588"/>
      <c r="P489" s="588"/>
      <c r="Q489" s="588"/>
    </row>
    <row r="490" spans="3:17" x14ac:dyDescent="0.25">
      <c r="C490" s="588"/>
      <c r="D490" s="588"/>
      <c r="E490" s="588"/>
      <c r="F490" s="588"/>
      <c r="G490" s="588"/>
      <c r="H490" s="588"/>
      <c r="I490" s="588"/>
      <c r="J490" s="588"/>
      <c r="K490" s="588"/>
      <c r="L490" s="588"/>
      <c r="M490" s="588"/>
      <c r="N490" s="588"/>
      <c r="O490" s="588"/>
      <c r="P490" s="588"/>
      <c r="Q490" s="588"/>
    </row>
    <row r="491" spans="3:17" x14ac:dyDescent="0.25">
      <c r="C491" s="588"/>
      <c r="D491" s="588"/>
      <c r="E491" s="588"/>
      <c r="F491" s="588"/>
      <c r="G491" s="588"/>
      <c r="H491" s="588"/>
      <c r="I491" s="588"/>
      <c r="J491" s="588"/>
      <c r="K491" s="588"/>
      <c r="L491" s="588"/>
      <c r="M491" s="588"/>
      <c r="N491" s="588"/>
      <c r="O491" s="588"/>
      <c r="P491" s="588"/>
      <c r="Q491" s="588"/>
    </row>
    <row r="492" spans="3:17" x14ac:dyDescent="0.25">
      <c r="C492" s="588"/>
      <c r="D492" s="588"/>
      <c r="E492" s="588"/>
      <c r="F492" s="588"/>
      <c r="G492" s="588"/>
      <c r="H492" s="588"/>
      <c r="I492" s="588"/>
      <c r="J492" s="588"/>
      <c r="K492" s="588"/>
      <c r="L492" s="588"/>
      <c r="M492" s="588"/>
      <c r="N492" s="588"/>
      <c r="O492" s="588"/>
      <c r="P492" s="588"/>
      <c r="Q492" s="588"/>
    </row>
    <row r="493" spans="3:17" x14ac:dyDescent="0.25">
      <c r="C493" s="588"/>
      <c r="D493" s="588"/>
      <c r="E493" s="588"/>
      <c r="F493" s="588"/>
      <c r="G493" s="588"/>
      <c r="H493" s="588"/>
      <c r="I493" s="588"/>
      <c r="J493" s="588"/>
      <c r="K493" s="588"/>
      <c r="L493" s="588"/>
      <c r="M493" s="588"/>
      <c r="N493" s="588"/>
      <c r="O493" s="588"/>
      <c r="P493" s="588"/>
      <c r="Q493" s="588"/>
    </row>
    <row r="494" spans="3:17" x14ac:dyDescent="0.25">
      <c r="C494" s="588"/>
      <c r="D494" s="588"/>
      <c r="E494" s="588"/>
      <c r="F494" s="588"/>
      <c r="G494" s="588"/>
      <c r="H494" s="588"/>
      <c r="I494" s="588"/>
      <c r="J494" s="588"/>
      <c r="K494" s="588"/>
      <c r="L494" s="588"/>
      <c r="M494" s="588"/>
      <c r="N494" s="588"/>
      <c r="O494" s="588"/>
      <c r="P494" s="588"/>
      <c r="Q494" s="588"/>
    </row>
    <row r="495" spans="3:17" x14ac:dyDescent="0.25">
      <c r="C495" s="588"/>
      <c r="D495" s="588"/>
      <c r="E495" s="588"/>
      <c r="F495" s="588"/>
      <c r="G495" s="588"/>
      <c r="H495" s="588"/>
      <c r="I495" s="588"/>
      <c r="J495" s="588"/>
      <c r="K495" s="588"/>
      <c r="L495" s="588"/>
      <c r="M495" s="588"/>
      <c r="N495" s="588"/>
      <c r="O495" s="588"/>
      <c r="P495" s="588"/>
      <c r="Q495" s="588"/>
    </row>
    <row r="496" spans="3:17" x14ac:dyDescent="0.25">
      <c r="C496" s="588"/>
      <c r="D496" s="588"/>
      <c r="E496" s="588"/>
      <c r="F496" s="588"/>
      <c r="G496" s="588"/>
      <c r="H496" s="588"/>
      <c r="I496" s="588"/>
      <c r="J496" s="588"/>
      <c r="K496" s="588"/>
      <c r="L496" s="588"/>
      <c r="M496" s="588"/>
      <c r="N496" s="588"/>
      <c r="O496" s="588"/>
      <c r="P496" s="588"/>
      <c r="Q496" s="588"/>
    </row>
    <row r="497" spans="3:17" x14ac:dyDescent="0.25">
      <c r="C497" s="588"/>
      <c r="D497" s="588"/>
      <c r="E497" s="588"/>
      <c r="F497" s="588"/>
      <c r="G497" s="588"/>
      <c r="H497" s="588"/>
      <c r="I497" s="588"/>
      <c r="J497" s="588"/>
      <c r="K497" s="588"/>
      <c r="L497" s="588"/>
      <c r="M497" s="588"/>
      <c r="N497" s="588"/>
      <c r="O497" s="588"/>
      <c r="P497" s="588"/>
      <c r="Q497" s="588"/>
    </row>
    <row r="498" spans="3:17" x14ac:dyDescent="0.25">
      <c r="C498" s="588"/>
      <c r="D498" s="588"/>
      <c r="E498" s="588"/>
      <c r="F498" s="588"/>
      <c r="G498" s="588"/>
      <c r="H498" s="588"/>
      <c r="I498" s="588"/>
      <c r="J498" s="588"/>
      <c r="K498" s="588"/>
      <c r="L498" s="588"/>
      <c r="M498" s="588"/>
      <c r="N498" s="588"/>
      <c r="O498" s="588"/>
      <c r="P498" s="588"/>
      <c r="Q498" s="588"/>
    </row>
    <row r="499" spans="3:17" x14ac:dyDescent="0.25">
      <c r="C499" s="588"/>
      <c r="D499" s="588"/>
      <c r="E499" s="588"/>
      <c r="F499" s="588"/>
      <c r="G499" s="588"/>
      <c r="H499" s="588"/>
      <c r="I499" s="588"/>
      <c r="J499" s="588"/>
      <c r="K499" s="588"/>
      <c r="L499" s="588"/>
      <c r="M499" s="588"/>
      <c r="N499" s="588"/>
      <c r="O499" s="588"/>
      <c r="P499" s="588"/>
      <c r="Q499" s="588"/>
    </row>
    <row r="500" spans="3:17" x14ac:dyDescent="0.25">
      <c r="C500" s="588"/>
      <c r="D500" s="588"/>
      <c r="E500" s="588"/>
      <c r="F500" s="588"/>
      <c r="G500" s="588"/>
      <c r="H500" s="588"/>
      <c r="I500" s="588"/>
      <c r="J500" s="588"/>
      <c r="K500" s="588"/>
      <c r="L500" s="588"/>
      <c r="M500" s="588"/>
      <c r="N500" s="588"/>
      <c r="O500" s="588"/>
      <c r="P500" s="588"/>
      <c r="Q500" s="588"/>
    </row>
    <row r="501" spans="3:17" x14ac:dyDescent="0.25">
      <c r="C501" s="588"/>
      <c r="D501" s="588"/>
      <c r="E501" s="588"/>
      <c r="F501" s="588"/>
      <c r="G501" s="588"/>
      <c r="H501" s="588"/>
      <c r="I501" s="588"/>
      <c r="J501" s="588"/>
      <c r="K501" s="588"/>
      <c r="L501" s="588"/>
      <c r="M501" s="588"/>
      <c r="N501" s="588"/>
      <c r="O501" s="588"/>
      <c r="P501" s="588"/>
      <c r="Q501" s="588"/>
    </row>
    <row r="502" spans="3:17" x14ac:dyDescent="0.25">
      <c r="C502" s="588"/>
      <c r="D502" s="588"/>
      <c r="E502" s="588"/>
      <c r="F502" s="588"/>
      <c r="G502" s="588"/>
      <c r="H502" s="588"/>
      <c r="I502" s="588"/>
      <c r="J502" s="588"/>
      <c r="K502" s="588"/>
      <c r="L502" s="588"/>
      <c r="M502" s="588"/>
      <c r="N502" s="588"/>
      <c r="O502" s="588"/>
      <c r="P502" s="588"/>
      <c r="Q502" s="588"/>
    </row>
    <row r="503" spans="3:17" x14ac:dyDescent="0.25">
      <c r="C503" s="588"/>
      <c r="D503" s="588"/>
      <c r="E503" s="588"/>
      <c r="F503" s="588"/>
      <c r="G503" s="588"/>
      <c r="H503" s="588"/>
      <c r="I503" s="588"/>
      <c r="J503" s="588"/>
      <c r="K503" s="588"/>
      <c r="L503" s="588"/>
      <c r="M503" s="588"/>
      <c r="N503" s="588"/>
      <c r="O503" s="588"/>
      <c r="P503" s="588"/>
      <c r="Q503" s="588"/>
    </row>
    <row r="504" spans="3:17" x14ac:dyDescent="0.25">
      <c r="C504" s="588"/>
      <c r="D504" s="588"/>
      <c r="E504" s="588"/>
      <c r="F504" s="588"/>
      <c r="G504" s="588"/>
      <c r="H504" s="588"/>
      <c r="I504" s="588"/>
      <c r="J504" s="588"/>
      <c r="K504" s="588"/>
      <c r="L504" s="588"/>
      <c r="M504" s="588"/>
      <c r="N504" s="588"/>
      <c r="O504" s="588"/>
      <c r="P504" s="588"/>
      <c r="Q504" s="588"/>
    </row>
    <row r="505" spans="3:17" x14ac:dyDescent="0.25">
      <c r="C505" s="588"/>
      <c r="D505" s="588"/>
      <c r="E505" s="588"/>
      <c r="F505" s="588"/>
      <c r="G505" s="588"/>
      <c r="H505" s="588"/>
      <c r="I505" s="588"/>
      <c r="J505" s="588"/>
      <c r="K505" s="588"/>
      <c r="L505" s="588"/>
      <c r="M505" s="588"/>
      <c r="N505" s="588"/>
      <c r="O505" s="588"/>
      <c r="P505" s="588"/>
      <c r="Q505" s="588"/>
    </row>
    <row r="506" spans="3:17" x14ac:dyDescent="0.25">
      <c r="C506" s="588"/>
      <c r="D506" s="588"/>
      <c r="E506" s="588"/>
      <c r="F506" s="588"/>
      <c r="G506" s="588"/>
      <c r="H506" s="588"/>
      <c r="I506" s="588"/>
      <c r="J506" s="588"/>
      <c r="K506" s="588"/>
      <c r="L506" s="588"/>
      <c r="M506" s="588"/>
      <c r="N506" s="588"/>
      <c r="O506" s="588"/>
      <c r="P506" s="588"/>
      <c r="Q506" s="588"/>
    </row>
    <row r="507" spans="3:17" x14ac:dyDescent="0.25">
      <c r="C507" s="588"/>
      <c r="D507" s="588"/>
      <c r="E507" s="588"/>
      <c r="F507" s="588"/>
      <c r="G507" s="588"/>
      <c r="H507" s="588"/>
      <c r="I507" s="588"/>
      <c r="J507" s="588"/>
      <c r="K507" s="588"/>
      <c r="L507" s="588"/>
      <c r="M507" s="588"/>
      <c r="N507" s="588"/>
      <c r="O507" s="588"/>
      <c r="P507" s="588"/>
      <c r="Q507" s="588"/>
    </row>
    <row r="508" spans="3:17" x14ac:dyDescent="0.25">
      <c r="C508" s="588"/>
      <c r="D508" s="588"/>
      <c r="E508" s="588"/>
      <c r="F508" s="588"/>
      <c r="G508" s="588"/>
      <c r="H508" s="588"/>
      <c r="I508" s="588"/>
      <c r="J508" s="588"/>
      <c r="K508" s="588"/>
      <c r="L508" s="588"/>
      <c r="M508" s="588"/>
      <c r="N508" s="588"/>
      <c r="O508" s="588"/>
      <c r="P508" s="588"/>
      <c r="Q508" s="588"/>
    </row>
    <row r="509" spans="3:17" x14ac:dyDescent="0.25">
      <c r="C509" s="588"/>
      <c r="D509" s="588"/>
      <c r="E509" s="588"/>
      <c r="F509" s="588"/>
      <c r="G509" s="588"/>
      <c r="H509" s="588"/>
      <c r="I509" s="588"/>
      <c r="J509" s="588"/>
      <c r="K509" s="588"/>
      <c r="L509" s="588"/>
      <c r="M509" s="588"/>
      <c r="N509" s="588"/>
      <c r="O509" s="588"/>
      <c r="P509" s="588"/>
      <c r="Q509" s="588"/>
    </row>
    <row r="510" spans="3:17" x14ac:dyDescent="0.25">
      <c r="C510" s="588"/>
      <c r="D510" s="588"/>
      <c r="E510" s="588"/>
      <c r="F510" s="588"/>
      <c r="G510" s="588"/>
      <c r="H510" s="588"/>
      <c r="I510" s="588"/>
      <c r="J510" s="588"/>
      <c r="K510" s="588"/>
      <c r="L510" s="588"/>
      <c r="M510" s="588"/>
      <c r="N510" s="588"/>
      <c r="O510" s="588"/>
      <c r="P510" s="588"/>
      <c r="Q510" s="588"/>
    </row>
    <row r="511" spans="3:17" x14ac:dyDescent="0.25">
      <c r="C511" s="588"/>
      <c r="D511" s="588"/>
      <c r="E511" s="588"/>
      <c r="F511" s="588"/>
      <c r="G511" s="588"/>
      <c r="H511" s="588"/>
      <c r="I511" s="588"/>
      <c r="J511" s="588"/>
      <c r="K511" s="588"/>
      <c r="L511" s="588"/>
      <c r="M511" s="588"/>
      <c r="N511" s="588"/>
      <c r="O511" s="588"/>
      <c r="P511" s="588"/>
      <c r="Q511" s="588"/>
    </row>
    <row r="512" spans="3:17" x14ac:dyDescent="0.25">
      <c r="C512" s="588"/>
      <c r="D512" s="588"/>
      <c r="E512" s="588"/>
      <c r="F512" s="588"/>
      <c r="G512" s="588"/>
      <c r="H512" s="588"/>
      <c r="I512" s="588"/>
      <c r="J512" s="588"/>
      <c r="K512" s="588"/>
      <c r="L512" s="588"/>
      <c r="M512" s="588"/>
      <c r="N512" s="588"/>
      <c r="O512" s="588"/>
      <c r="P512" s="588"/>
      <c r="Q512" s="588"/>
    </row>
    <row r="513" spans="3:17" x14ac:dyDescent="0.25">
      <c r="C513" s="588"/>
      <c r="D513" s="588"/>
      <c r="E513" s="588"/>
      <c r="F513" s="588"/>
      <c r="G513" s="588"/>
      <c r="H513" s="588"/>
      <c r="I513" s="588"/>
      <c r="J513" s="588"/>
      <c r="K513" s="588"/>
      <c r="L513" s="588"/>
      <c r="M513" s="588"/>
      <c r="N513" s="588"/>
      <c r="O513" s="588"/>
      <c r="P513" s="588"/>
      <c r="Q513" s="588"/>
    </row>
    <row r="514" spans="3:17" x14ac:dyDescent="0.25">
      <c r="C514" s="588"/>
      <c r="D514" s="588"/>
      <c r="E514" s="588"/>
      <c r="F514" s="588"/>
      <c r="G514" s="588"/>
      <c r="H514" s="588"/>
      <c r="I514" s="588"/>
      <c r="J514" s="588"/>
      <c r="K514" s="588"/>
      <c r="L514" s="588"/>
      <c r="M514" s="588"/>
      <c r="N514" s="588"/>
      <c r="O514" s="588"/>
      <c r="P514" s="588"/>
      <c r="Q514" s="588"/>
    </row>
    <row r="515" spans="3:17" x14ac:dyDescent="0.25">
      <c r="C515" s="588"/>
      <c r="D515" s="588"/>
      <c r="E515" s="588"/>
      <c r="F515" s="588"/>
      <c r="G515" s="588"/>
      <c r="H515" s="588"/>
      <c r="I515" s="588"/>
      <c r="J515" s="588"/>
      <c r="K515" s="588"/>
      <c r="L515" s="588"/>
      <c r="M515" s="588"/>
      <c r="N515" s="588"/>
      <c r="O515" s="588"/>
      <c r="P515" s="588"/>
      <c r="Q515" s="588"/>
    </row>
    <row r="516" spans="3:17" x14ac:dyDescent="0.25">
      <c r="C516" s="588"/>
      <c r="D516" s="588"/>
      <c r="E516" s="588"/>
      <c r="F516" s="588"/>
      <c r="G516" s="588"/>
      <c r="H516" s="588"/>
      <c r="I516" s="588"/>
      <c r="J516" s="588"/>
      <c r="K516" s="588"/>
      <c r="L516" s="588"/>
      <c r="M516" s="588"/>
      <c r="N516" s="588"/>
      <c r="O516" s="588"/>
      <c r="P516" s="588"/>
      <c r="Q516" s="588"/>
    </row>
    <row r="517" spans="3:17" x14ac:dyDescent="0.25">
      <c r="C517" s="588"/>
      <c r="D517" s="588"/>
      <c r="E517" s="588"/>
      <c r="F517" s="588"/>
      <c r="G517" s="588"/>
      <c r="H517" s="588"/>
      <c r="I517" s="588"/>
      <c r="J517" s="588"/>
      <c r="K517" s="588"/>
      <c r="L517" s="588"/>
      <c r="M517" s="588"/>
      <c r="N517" s="588"/>
      <c r="O517" s="588"/>
      <c r="P517" s="588"/>
      <c r="Q517" s="588"/>
    </row>
    <row r="518" spans="3:17" x14ac:dyDescent="0.25">
      <c r="C518" s="588"/>
      <c r="D518" s="588"/>
      <c r="E518" s="588"/>
      <c r="F518" s="588"/>
      <c r="G518" s="588"/>
      <c r="H518" s="588"/>
      <c r="I518" s="588"/>
      <c r="J518" s="588"/>
      <c r="K518" s="588"/>
      <c r="L518" s="588"/>
      <c r="M518" s="588"/>
      <c r="N518" s="588"/>
      <c r="O518" s="588"/>
      <c r="P518" s="588"/>
      <c r="Q518" s="588"/>
    </row>
    <row r="519" spans="3:17" x14ac:dyDescent="0.25">
      <c r="C519" s="588"/>
      <c r="D519" s="588"/>
      <c r="E519" s="588"/>
      <c r="F519" s="588"/>
      <c r="G519" s="588"/>
      <c r="H519" s="588"/>
      <c r="I519" s="588"/>
      <c r="J519" s="588"/>
      <c r="K519" s="588"/>
      <c r="L519" s="588"/>
      <c r="M519" s="588"/>
      <c r="N519" s="588"/>
      <c r="O519" s="588"/>
      <c r="P519" s="588"/>
      <c r="Q519" s="588"/>
    </row>
    <row r="520" spans="3:17" x14ac:dyDescent="0.25">
      <c r="C520" s="588"/>
      <c r="D520" s="588"/>
      <c r="E520" s="588"/>
      <c r="F520" s="588"/>
      <c r="G520" s="588"/>
      <c r="H520" s="588"/>
      <c r="I520" s="588"/>
      <c r="J520" s="588"/>
      <c r="K520" s="588"/>
      <c r="L520" s="588"/>
      <c r="M520" s="588"/>
      <c r="N520" s="588"/>
      <c r="O520" s="588"/>
      <c r="P520" s="588"/>
      <c r="Q520" s="588"/>
    </row>
    <row r="521" spans="3:17" x14ac:dyDescent="0.25">
      <c r="C521" s="588"/>
      <c r="D521" s="588"/>
      <c r="E521" s="588"/>
      <c r="F521" s="588"/>
      <c r="G521" s="588"/>
      <c r="H521" s="588"/>
      <c r="I521" s="588"/>
      <c r="J521" s="588"/>
      <c r="K521" s="588"/>
      <c r="L521" s="588"/>
      <c r="M521" s="588"/>
      <c r="N521" s="588"/>
      <c r="O521" s="588"/>
      <c r="P521" s="588"/>
      <c r="Q521" s="588"/>
    </row>
    <row r="522" spans="3:17" x14ac:dyDescent="0.25">
      <c r="C522" s="588"/>
      <c r="D522" s="588"/>
      <c r="E522" s="588"/>
      <c r="F522" s="588"/>
      <c r="G522" s="588"/>
      <c r="H522" s="588"/>
      <c r="I522" s="588"/>
      <c r="J522" s="588"/>
      <c r="K522" s="588"/>
      <c r="L522" s="588"/>
      <c r="M522" s="588"/>
      <c r="N522" s="588"/>
      <c r="O522" s="588"/>
      <c r="P522" s="588"/>
      <c r="Q522" s="588"/>
    </row>
    <row r="523" spans="3:17" x14ac:dyDescent="0.25">
      <c r="C523" s="588"/>
      <c r="D523" s="588"/>
      <c r="E523" s="588"/>
      <c r="F523" s="588"/>
      <c r="G523" s="588"/>
      <c r="H523" s="588"/>
      <c r="I523" s="588"/>
      <c r="J523" s="588"/>
      <c r="K523" s="588"/>
      <c r="L523" s="588"/>
      <c r="M523" s="588"/>
      <c r="N523" s="588"/>
      <c r="O523" s="588"/>
      <c r="P523" s="588"/>
      <c r="Q523" s="588"/>
    </row>
    <row r="524" spans="3:17" x14ac:dyDescent="0.25">
      <c r="C524" s="588"/>
      <c r="D524" s="588"/>
      <c r="E524" s="588"/>
      <c r="F524" s="588"/>
      <c r="G524" s="588"/>
      <c r="H524" s="588"/>
      <c r="I524" s="588"/>
      <c r="J524" s="588"/>
      <c r="K524" s="588"/>
      <c r="L524" s="588"/>
      <c r="M524" s="588"/>
      <c r="N524" s="588"/>
      <c r="O524" s="588"/>
      <c r="P524" s="588"/>
      <c r="Q524" s="588"/>
    </row>
    <row r="525" spans="3:17" x14ac:dyDescent="0.25">
      <c r="C525" s="588"/>
      <c r="D525" s="588"/>
      <c r="E525" s="588"/>
      <c r="F525" s="588"/>
      <c r="G525" s="588"/>
      <c r="H525" s="588"/>
      <c r="I525" s="588"/>
      <c r="J525" s="588"/>
      <c r="K525" s="588"/>
      <c r="L525" s="588"/>
      <c r="M525" s="588"/>
      <c r="N525" s="588"/>
      <c r="O525" s="588"/>
      <c r="P525" s="588"/>
      <c r="Q525" s="588"/>
    </row>
    <row r="526" spans="3:17" x14ac:dyDescent="0.25">
      <c r="C526" s="588"/>
      <c r="D526" s="588"/>
      <c r="E526" s="588"/>
      <c r="F526" s="588"/>
      <c r="G526" s="588"/>
      <c r="H526" s="588"/>
      <c r="I526" s="588"/>
      <c r="J526" s="588"/>
      <c r="K526" s="588"/>
      <c r="L526" s="588"/>
      <c r="M526" s="588"/>
      <c r="N526" s="588"/>
      <c r="O526" s="588"/>
      <c r="P526" s="588"/>
      <c r="Q526" s="588"/>
    </row>
    <row r="527" spans="3:17" x14ac:dyDescent="0.25">
      <c r="C527" s="588"/>
      <c r="D527" s="588"/>
      <c r="E527" s="588"/>
      <c r="F527" s="588"/>
      <c r="G527" s="588"/>
      <c r="H527" s="588"/>
      <c r="I527" s="588"/>
      <c r="J527" s="588"/>
      <c r="K527" s="588"/>
      <c r="L527" s="588"/>
      <c r="M527" s="588"/>
      <c r="N527" s="588"/>
      <c r="O527" s="588"/>
      <c r="P527" s="588"/>
      <c r="Q527" s="588"/>
    </row>
    <row r="528" spans="3:17" x14ac:dyDescent="0.25">
      <c r="C528" s="588"/>
      <c r="D528" s="588"/>
      <c r="E528" s="588"/>
      <c r="F528" s="588"/>
      <c r="G528" s="588"/>
      <c r="H528" s="588"/>
      <c r="I528" s="588"/>
      <c r="J528" s="588"/>
      <c r="K528" s="588"/>
      <c r="L528" s="588"/>
      <c r="M528" s="588"/>
      <c r="N528" s="588"/>
      <c r="O528" s="588"/>
      <c r="P528" s="588"/>
      <c r="Q528" s="588"/>
    </row>
    <row r="529" spans="3:17" x14ac:dyDescent="0.25">
      <c r="C529" s="588"/>
      <c r="D529" s="588"/>
      <c r="E529" s="588"/>
      <c r="F529" s="588"/>
      <c r="G529" s="588"/>
      <c r="H529" s="588"/>
      <c r="I529" s="588"/>
      <c r="J529" s="588"/>
      <c r="K529" s="588"/>
      <c r="L529" s="588"/>
      <c r="M529" s="588"/>
      <c r="N529" s="588"/>
      <c r="O529" s="588"/>
      <c r="P529" s="588"/>
      <c r="Q529" s="588"/>
    </row>
    <row r="530" spans="3:17" x14ac:dyDescent="0.25">
      <c r="C530" s="588"/>
      <c r="D530" s="588"/>
      <c r="E530" s="588"/>
      <c r="F530" s="588"/>
      <c r="G530" s="588"/>
      <c r="H530" s="588"/>
      <c r="I530" s="588"/>
      <c r="J530" s="588"/>
      <c r="K530" s="588"/>
      <c r="L530" s="588"/>
      <c r="M530" s="588"/>
      <c r="N530" s="588"/>
      <c r="O530" s="588"/>
      <c r="P530" s="588"/>
      <c r="Q530" s="588"/>
    </row>
    <row r="531" spans="3:17" x14ac:dyDescent="0.25">
      <c r="C531" s="588"/>
      <c r="D531" s="588"/>
      <c r="E531" s="588"/>
      <c r="F531" s="588"/>
      <c r="G531" s="588"/>
      <c r="H531" s="588"/>
      <c r="I531" s="588"/>
      <c r="J531" s="588"/>
      <c r="K531" s="588"/>
      <c r="L531" s="588"/>
      <c r="M531" s="588"/>
      <c r="N531" s="588"/>
      <c r="O531" s="588"/>
      <c r="P531" s="588"/>
      <c r="Q531" s="588"/>
    </row>
    <row r="532" spans="3:17" x14ac:dyDescent="0.25">
      <c r="C532" s="588"/>
      <c r="D532" s="588"/>
      <c r="E532" s="588"/>
      <c r="F532" s="588"/>
      <c r="G532" s="588"/>
      <c r="H532" s="588"/>
      <c r="I532" s="588"/>
      <c r="J532" s="588"/>
      <c r="K532" s="588"/>
      <c r="L532" s="588"/>
      <c r="M532" s="588"/>
      <c r="N532" s="588"/>
      <c r="O532" s="588"/>
      <c r="P532" s="588"/>
      <c r="Q532" s="588"/>
    </row>
    <row r="533" spans="3:17" x14ac:dyDescent="0.25">
      <c r="C533" s="588"/>
      <c r="D533" s="588"/>
      <c r="E533" s="588"/>
      <c r="F533" s="588"/>
      <c r="G533" s="588"/>
      <c r="H533" s="588"/>
      <c r="I533" s="588"/>
      <c r="J533" s="588"/>
      <c r="K533" s="588"/>
      <c r="L533" s="588"/>
      <c r="M533" s="588"/>
      <c r="N533" s="588"/>
      <c r="O533" s="588"/>
      <c r="P533" s="588"/>
      <c r="Q533" s="588"/>
    </row>
    <row r="534" spans="3:17" x14ac:dyDescent="0.25">
      <c r="C534" s="588"/>
      <c r="D534" s="588"/>
      <c r="E534" s="588"/>
      <c r="F534" s="588"/>
      <c r="G534" s="588"/>
      <c r="H534" s="588"/>
      <c r="I534" s="588"/>
      <c r="J534" s="588"/>
      <c r="K534" s="588"/>
      <c r="L534" s="588"/>
      <c r="M534" s="588"/>
      <c r="N534" s="588"/>
      <c r="O534" s="588"/>
      <c r="P534" s="588"/>
      <c r="Q534" s="588"/>
    </row>
    <row r="535" spans="3:17" x14ac:dyDescent="0.25">
      <c r="C535" s="588"/>
      <c r="D535" s="588"/>
      <c r="E535" s="588"/>
      <c r="F535" s="588"/>
      <c r="G535" s="588"/>
      <c r="H535" s="588"/>
      <c r="I535" s="588"/>
      <c r="J535" s="588"/>
      <c r="K535" s="588"/>
      <c r="L535" s="588"/>
      <c r="M535" s="588"/>
      <c r="N535" s="588"/>
      <c r="O535" s="588"/>
      <c r="P535" s="588"/>
      <c r="Q535" s="588"/>
    </row>
    <row r="536" spans="3:17" x14ac:dyDescent="0.25">
      <c r="C536" s="588"/>
      <c r="D536" s="588"/>
      <c r="E536" s="588"/>
      <c r="F536" s="588"/>
      <c r="G536" s="588"/>
      <c r="H536" s="588"/>
      <c r="I536" s="588"/>
      <c r="J536" s="588"/>
      <c r="K536" s="588"/>
      <c r="L536" s="588"/>
      <c r="M536" s="588"/>
      <c r="N536" s="588"/>
      <c r="O536" s="588"/>
      <c r="P536" s="588"/>
      <c r="Q536" s="588"/>
    </row>
    <row r="537" spans="3:17" x14ac:dyDescent="0.25">
      <c r="C537" s="588"/>
      <c r="D537" s="588"/>
      <c r="E537" s="588"/>
      <c r="F537" s="588"/>
      <c r="G537" s="588"/>
      <c r="H537" s="588"/>
      <c r="I537" s="588"/>
      <c r="J537" s="588"/>
      <c r="K537" s="588"/>
      <c r="L537" s="588"/>
      <c r="M537" s="588"/>
      <c r="N537" s="588"/>
      <c r="O537" s="588"/>
      <c r="P537" s="588"/>
      <c r="Q537" s="588"/>
    </row>
    <row r="538" spans="3:17" x14ac:dyDescent="0.25">
      <c r="C538" s="588"/>
      <c r="D538" s="588"/>
      <c r="E538" s="588"/>
      <c r="F538" s="588"/>
      <c r="G538" s="588"/>
      <c r="H538" s="588"/>
      <c r="I538" s="588"/>
      <c r="J538" s="588"/>
      <c r="K538" s="588"/>
      <c r="L538" s="588"/>
      <c r="M538" s="588"/>
      <c r="N538" s="588"/>
      <c r="O538" s="588"/>
      <c r="P538" s="588"/>
      <c r="Q538" s="588"/>
    </row>
    <row r="539" spans="3:17" x14ac:dyDescent="0.25">
      <c r="C539" s="588"/>
      <c r="D539" s="588"/>
      <c r="E539" s="588"/>
      <c r="F539" s="588"/>
      <c r="G539" s="588"/>
      <c r="H539" s="588"/>
      <c r="I539" s="588"/>
      <c r="J539" s="588"/>
      <c r="K539" s="588"/>
      <c r="L539" s="588"/>
      <c r="M539" s="588"/>
      <c r="N539" s="588"/>
      <c r="O539" s="588"/>
      <c r="P539" s="588"/>
      <c r="Q539" s="588"/>
    </row>
    <row r="540" spans="3:17" x14ac:dyDescent="0.25">
      <c r="C540" s="588"/>
      <c r="D540" s="588"/>
      <c r="E540" s="588"/>
      <c r="F540" s="588"/>
      <c r="G540" s="588"/>
      <c r="H540" s="588"/>
      <c r="I540" s="588"/>
      <c r="J540" s="588"/>
      <c r="K540" s="588"/>
      <c r="L540" s="588"/>
      <c r="M540" s="588"/>
      <c r="N540" s="588"/>
      <c r="O540" s="588"/>
      <c r="P540" s="588"/>
      <c r="Q540" s="588"/>
    </row>
    <row r="541" spans="3:17" x14ac:dyDescent="0.25">
      <c r="C541" s="588"/>
      <c r="D541" s="588"/>
      <c r="E541" s="588"/>
      <c r="F541" s="588"/>
      <c r="G541" s="588"/>
      <c r="H541" s="588"/>
      <c r="I541" s="588"/>
      <c r="J541" s="588"/>
      <c r="K541" s="588"/>
      <c r="L541" s="588"/>
      <c r="M541" s="588"/>
      <c r="N541" s="588"/>
      <c r="O541" s="588"/>
      <c r="P541" s="588"/>
      <c r="Q541" s="588"/>
    </row>
    <row r="542" spans="3:17" x14ac:dyDescent="0.25">
      <c r="C542" s="588"/>
      <c r="D542" s="588"/>
      <c r="E542" s="588"/>
      <c r="F542" s="588"/>
      <c r="G542" s="588"/>
      <c r="H542" s="588"/>
      <c r="I542" s="588"/>
      <c r="J542" s="588"/>
      <c r="K542" s="588"/>
      <c r="L542" s="588"/>
      <c r="M542" s="588"/>
      <c r="N542" s="588"/>
      <c r="O542" s="588"/>
      <c r="P542" s="588"/>
      <c r="Q542" s="588"/>
    </row>
    <row r="543" spans="3:17" x14ac:dyDescent="0.25">
      <c r="C543" s="588"/>
      <c r="D543" s="588"/>
      <c r="E543" s="588"/>
      <c r="F543" s="588"/>
      <c r="G543" s="588"/>
      <c r="H543" s="588"/>
      <c r="I543" s="588"/>
      <c r="J543" s="588"/>
      <c r="K543" s="588"/>
      <c r="L543" s="588"/>
      <c r="M543" s="588"/>
      <c r="N543" s="588"/>
      <c r="O543" s="588"/>
      <c r="P543" s="588"/>
      <c r="Q543" s="588"/>
    </row>
    <row r="544" spans="3:17" x14ac:dyDescent="0.25">
      <c r="C544" s="588"/>
      <c r="D544" s="588"/>
      <c r="E544" s="588"/>
      <c r="F544" s="588"/>
      <c r="G544" s="588"/>
      <c r="H544" s="588"/>
      <c r="I544" s="588"/>
      <c r="J544" s="588"/>
      <c r="K544" s="588"/>
      <c r="L544" s="588"/>
      <c r="M544" s="588"/>
      <c r="N544" s="588"/>
      <c r="O544" s="588"/>
      <c r="P544" s="588"/>
      <c r="Q544" s="588"/>
    </row>
    <row r="545" spans="3:17" x14ac:dyDescent="0.25">
      <c r="C545" s="588"/>
      <c r="D545" s="588"/>
      <c r="E545" s="588"/>
      <c r="F545" s="588"/>
      <c r="G545" s="588"/>
      <c r="H545" s="588"/>
      <c r="I545" s="588"/>
      <c r="J545" s="588"/>
      <c r="K545" s="588"/>
      <c r="L545" s="588"/>
      <c r="M545" s="588"/>
      <c r="N545" s="588"/>
      <c r="O545" s="588"/>
      <c r="P545" s="588"/>
      <c r="Q545" s="588"/>
    </row>
    <row r="546" spans="3:17" x14ac:dyDescent="0.25">
      <c r="C546" s="588"/>
      <c r="D546" s="588"/>
      <c r="E546" s="588"/>
      <c r="F546" s="588"/>
      <c r="G546" s="588"/>
      <c r="H546" s="588"/>
      <c r="I546" s="588"/>
      <c r="J546" s="588"/>
      <c r="K546" s="588"/>
      <c r="L546" s="588"/>
      <c r="M546" s="588"/>
      <c r="N546" s="588"/>
      <c r="O546" s="588"/>
      <c r="P546" s="588"/>
      <c r="Q546" s="588"/>
    </row>
    <row r="547" spans="3:17" x14ac:dyDescent="0.25">
      <c r="C547" s="588"/>
      <c r="D547" s="588"/>
      <c r="E547" s="588"/>
      <c r="F547" s="588"/>
      <c r="G547" s="588"/>
      <c r="H547" s="588"/>
      <c r="I547" s="588"/>
      <c r="J547" s="588"/>
      <c r="K547" s="588"/>
      <c r="L547" s="588"/>
      <c r="M547" s="588"/>
      <c r="N547" s="588"/>
      <c r="O547" s="588"/>
      <c r="P547" s="588"/>
      <c r="Q547" s="588"/>
    </row>
    <row r="548" spans="3:17" x14ac:dyDescent="0.25">
      <c r="C548" s="588"/>
      <c r="D548" s="588"/>
      <c r="E548" s="588"/>
      <c r="F548" s="588"/>
      <c r="G548" s="588"/>
      <c r="H548" s="588"/>
      <c r="I548" s="588"/>
      <c r="J548" s="588"/>
      <c r="K548" s="588"/>
      <c r="L548" s="588"/>
      <c r="M548" s="588"/>
      <c r="N548" s="588"/>
      <c r="O548" s="588"/>
      <c r="P548" s="588"/>
      <c r="Q548" s="588"/>
    </row>
    <row r="549" spans="3:17" x14ac:dyDescent="0.25">
      <c r="C549" s="588"/>
      <c r="D549" s="588"/>
      <c r="E549" s="588"/>
      <c r="F549" s="588"/>
      <c r="G549" s="588"/>
      <c r="H549" s="588"/>
      <c r="I549" s="588"/>
      <c r="J549" s="588"/>
      <c r="K549" s="588"/>
      <c r="L549" s="588"/>
      <c r="M549" s="588"/>
      <c r="N549" s="588"/>
      <c r="O549" s="588"/>
      <c r="P549" s="588"/>
      <c r="Q549" s="588"/>
    </row>
    <row r="550" spans="3:17" x14ac:dyDescent="0.25">
      <c r="C550" s="588"/>
      <c r="D550" s="588"/>
      <c r="E550" s="588"/>
      <c r="F550" s="588"/>
      <c r="G550" s="588"/>
      <c r="H550" s="588"/>
      <c r="I550" s="588"/>
      <c r="J550" s="588"/>
      <c r="K550" s="588"/>
      <c r="L550" s="588"/>
      <c r="M550" s="588"/>
      <c r="N550" s="588"/>
      <c r="O550" s="588"/>
      <c r="P550" s="588"/>
      <c r="Q550" s="588"/>
    </row>
    <row r="551" spans="3:17" x14ac:dyDescent="0.25">
      <c r="C551" s="588"/>
      <c r="D551" s="588"/>
      <c r="E551" s="588"/>
      <c r="F551" s="588"/>
      <c r="G551" s="588"/>
      <c r="H551" s="588"/>
      <c r="I551" s="588"/>
      <c r="J551" s="588"/>
      <c r="K551" s="588"/>
      <c r="L551" s="588"/>
      <c r="M551" s="588"/>
      <c r="N551" s="588"/>
      <c r="O551" s="588"/>
      <c r="P551" s="588"/>
      <c r="Q551" s="588"/>
    </row>
    <row r="552" spans="3:17" x14ac:dyDescent="0.25">
      <c r="C552" s="588"/>
      <c r="D552" s="588"/>
      <c r="E552" s="588"/>
      <c r="F552" s="588"/>
      <c r="G552" s="588"/>
      <c r="H552" s="588"/>
      <c r="I552" s="588"/>
      <c r="J552" s="588"/>
      <c r="K552" s="588"/>
      <c r="L552" s="588"/>
      <c r="M552" s="588"/>
      <c r="N552" s="588"/>
      <c r="O552" s="588"/>
      <c r="P552" s="588"/>
      <c r="Q552" s="588"/>
    </row>
    <row r="553" spans="3:17" x14ac:dyDescent="0.25">
      <c r="C553" s="588"/>
      <c r="D553" s="588"/>
      <c r="E553" s="588"/>
      <c r="F553" s="588"/>
      <c r="G553" s="588"/>
      <c r="H553" s="588"/>
      <c r="I553" s="588"/>
      <c r="J553" s="588"/>
      <c r="K553" s="588"/>
      <c r="L553" s="588"/>
      <c r="M553" s="588"/>
      <c r="N553" s="588"/>
      <c r="O553" s="588"/>
      <c r="P553" s="588"/>
      <c r="Q553" s="588"/>
    </row>
    <row r="554" spans="3:17" x14ac:dyDescent="0.25">
      <c r="C554" s="588"/>
      <c r="D554" s="588"/>
      <c r="E554" s="588"/>
      <c r="F554" s="588"/>
      <c r="G554" s="588"/>
      <c r="H554" s="588"/>
      <c r="I554" s="588"/>
      <c r="J554" s="588"/>
      <c r="K554" s="588"/>
      <c r="L554" s="588"/>
      <c r="M554" s="588"/>
      <c r="N554" s="588"/>
      <c r="O554" s="588"/>
      <c r="P554" s="588"/>
      <c r="Q554" s="588"/>
    </row>
    <row r="555" spans="3:17" x14ac:dyDescent="0.25">
      <c r="C555" s="588"/>
      <c r="D555" s="588"/>
      <c r="E555" s="588"/>
      <c r="F555" s="588"/>
      <c r="G555" s="588"/>
      <c r="H555" s="588"/>
      <c r="I555" s="588"/>
      <c r="J555" s="588"/>
      <c r="K555" s="588"/>
      <c r="L555" s="588"/>
      <c r="M555" s="588"/>
      <c r="N555" s="588"/>
      <c r="O555" s="588"/>
      <c r="P555" s="588"/>
      <c r="Q555" s="588"/>
    </row>
    <row r="556" spans="3:17" x14ac:dyDescent="0.25">
      <c r="C556" s="588"/>
      <c r="D556" s="588"/>
      <c r="E556" s="588"/>
      <c r="F556" s="588"/>
      <c r="G556" s="588"/>
      <c r="H556" s="588"/>
      <c r="I556" s="588"/>
      <c r="J556" s="588"/>
      <c r="K556" s="588"/>
      <c r="L556" s="588"/>
      <c r="M556" s="588"/>
      <c r="N556" s="588"/>
      <c r="O556" s="588"/>
      <c r="P556" s="588"/>
      <c r="Q556" s="588"/>
    </row>
    <row r="557" spans="3:17" x14ac:dyDescent="0.25">
      <c r="C557" s="588"/>
      <c r="D557" s="588"/>
      <c r="E557" s="588"/>
      <c r="F557" s="588"/>
      <c r="G557" s="588"/>
      <c r="H557" s="588"/>
      <c r="I557" s="588"/>
      <c r="J557" s="588"/>
      <c r="K557" s="588"/>
      <c r="L557" s="588"/>
      <c r="M557" s="588"/>
      <c r="N557" s="588"/>
      <c r="O557" s="588"/>
      <c r="P557" s="588"/>
      <c r="Q557" s="588"/>
    </row>
    <row r="558" spans="3:17" x14ac:dyDescent="0.25">
      <c r="C558" s="588"/>
      <c r="D558" s="588"/>
      <c r="E558" s="588"/>
      <c r="F558" s="588"/>
      <c r="G558" s="588"/>
      <c r="H558" s="588"/>
      <c r="I558" s="588"/>
      <c r="J558" s="588"/>
      <c r="K558" s="588"/>
      <c r="L558" s="588"/>
      <c r="M558" s="588"/>
      <c r="N558" s="588"/>
      <c r="O558" s="588"/>
      <c r="P558" s="588"/>
      <c r="Q558" s="588"/>
    </row>
    <row r="559" spans="3:17" x14ac:dyDescent="0.25">
      <c r="C559" s="588"/>
      <c r="D559" s="588"/>
      <c r="E559" s="588"/>
      <c r="F559" s="588"/>
      <c r="G559" s="588"/>
      <c r="H559" s="588"/>
      <c r="I559" s="588"/>
      <c r="J559" s="588"/>
      <c r="K559" s="588"/>
      <c r="L559" s="588"/>
      <c r="M559" s="588"/>
      <c r="N559" s="588"/>
      <c r="O559" s="588"/>
      <c r="P559" s="588"/>
      <c r="Q559" s="588"/>
    </row>
    <row r="560" spans="3:17" x14ac:dyDescent="0.25">
      <c r="C560" s="588"/>
      <c r="D560" s="588"/>
      <c r="E560" s="588"/>
      <c r="F560" s="588"/>
      <c r="G560" s="588"/>
      <c r="H560" s="588"/>
      <c r="I560" s="588"/>
      <c r="J560" s="588"/>
      <c r="K560" s="588"/>
      <c r="L560" s="588"/>
      <c r="M560" s="588"/>
      <c r="N560" s="588"/>
      <c r="O560" s="588"/>
      <c r="P560" s="588"/>
      <c r="Q560" s="588"/>
    </row>
    <row r="561" spans="3:17" x14ac:dyDescent="0.25">
      <c r="C561" s="588"/>
      <c r="D561" s="588"/>
      <c r="E561" s="588"/>
      <c r="F561" s="588"/>
      <c r="G561" s="588"/>
      <c r="H561" s="588"/>
      <c r="I561" s="588"/>
      <c r="J561" s="588"/>
      <c r="K561" s="588"/>
      <c r="L561" s="588"/>
      <c r="M561" s="588"/>
      <c r="N561" s="588"/>
      <c r="O561" s="588"/>
      <c r="P561" s="588"/>
      <c r="Q561" s="588"/>
    </row>
    <row r="562" spans="3:17" x14ac:dyDescent="0.25">
      <c r="C562" s="588"/>
      <c r="D562" s="588"/>
      <c r="E562" s="588"/>
      <c r="F562" s="588"/>
      <c r="G562" s="588"/>
      <c r="H562" s="588"/>
      <c r="I562" s="588"/>
      <c r="J562" s="588"/>
      <c r="K562" s="588"/>
      <c r="L562" s="588"/>
      <c r="M562" s="588"/>
      <c r="N562" s="588"/>
      <c r="O562" s="588"/>
      <c r="P562" s="588"/>
      <c r="Q562" s="588"/>
    </row>
    <row r="563" spans="3:17" x14ac:dyDescent="0.25">
      <c r="C563" s="588"/>
      <c r="D563" s="588"/>
      <c r="E563" s="588"/>
      <c r="F563" s="588"/>
      <c r="G563" s="588"/>
      <c r="H563" s="588"/>
      <c r="I563" s="588"/>
      <c r="J563" s="588"/>
      <c r="K563" s="588"/>
      <c r="L563" s="588"/>
      <c r="M563" s="588"/>
      <c r="N563" s="588"/>
      <c r="O563" s="588"/>
      <c r="P563" s="588"/>
      <c r="Q563" s="588"/>
    </row>
    <row r="564" spans="3:17" x14ac:dyDescent="0.25">
      <c r="C564" s="588"/>
      <c r="D564" s="588"/>
      <c r="E564" s="588"/>
      <c r="F564" s="588"/>
      <c r="G564" s="588"/>
      <c r="H564" s="588"/>
      <c r="I564" s="588"/>
      <c r="J564" s="588"/>
      <c r="K564" s="588"/>
      <c r="L564" s="588"/>
      <c r="M564" s="588"/>
      <c r="N564" s="588"/>
      <c r="O564" s="588"/>
      <c r="P564" s="588"/>
      <c r="Q564" s="588"/>
    </row>
  </sheetData>
  <sheetProtection password="F4D7" sheet="1" objects="1" scenarios="1"/>
  <mergeCells count="7">
    <mergeCell ref="D1:G4"/>
    <mergeCell ref="A7:C7"/>
    <mergeCell ref="A8:C8"/>
    <mergeCell ref="A10:B10"/>
    <mergeCell ref="A11:B11"/>
    <mergeCell ref="A17:B17"/>
    <mergeCell ref="A6:C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Datos de Ingreso</vt:lpstr>
      <vt:lpstr>HISTÓRICOS</vt:lpstr>
      <vt:lpstr>COND. FINANCIERAS IFIs</vt:lpstr>
      <vt:lpstr>Descripción del Proyecto</vt:lpstr>
      <vt:lpstr>Presupuesto</vt:lpstr>
      <vt:lpstr>Cronograma valorado</vt:lpstr>
      <vt:lpstr>Financiamiento</vt:lpstr>
      <vt:lpstr>Tabla Amortización</vt:lpstr>
      <vt:lpstr>HISTÓRICO DE PRECIOS Y VENTAS</vt:lpstr>
      <vt:lpstr>PRECIOS Y VENTAS PROYECTADOS</vt:lpstr>
      <vt:lpstr>GASTOS ADM. VTAS</vt:lpstr>
      <vt:lpstr>PyG PROYECTADOS</vt:lpstr>
      <vt:lpstr>Modelo de flujo</vt:lpstr>
      <vt:lpstr>Flujo Anual</vt:lpstr>
      <vt:lpstr>Flujo Inversionista</vt:lpstr>
      <vt:lpstr>Anual</vt:lpstr>
      <vt:lpstr>'Cronograma valorado'!Área_de_impresión</vt:lpstr>
      <vt:lpstr>Financiamiento!Área_de_impresión</vt:lpstr>
      <vt:lpstr>Mensual</vt:lpstr>
      <vt:lpstr>Semestral</vt:lpstr>
      <vt:lpstr>Presupuesto!Títulos_a_imprimir</vt:lpstr>
      <vt:lpstr>Trimestral</vt:lpstr>
      <vt:lpstr>Vencimiento</vt:lpstr>
    </vt:vector>
  </TitlesOfParts>
  <Company>CFN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CFN</dc:creator>
  <cp:lastModifiedBy>Ramirez Vera Christian Mauricio</cp:lastModifiedBy>
  <cp:lastPrinted>2018-11-07T19:54:27Z</cp:lastPrinted>
  <dcterms:created xsi:type="dcterms:W3CDTF">2013-12-03T16:39:14Z</dcterms:created>
  <dcterms:modified xsi:type="dcterms:W3CDTF">2018-12-27T00:56:04Z</dcterms:modified>
</cp:coreProperties>
</file>