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16215" windowHeight="7110" activeTab="1"/>
  </bookViews>
  <sheets>
    <sheet name="Hoja1" sheetId="2" r:id="rId1"/>
    <sheet name="Respuestas de formulario 1" sheetId="1" r:id="rId2"/>
    <sheet name="tabulación" sheetId="3" r:id="rId3"/>
  </sheets>
  <calcPr calcId="144525"/>
  <pivotCaches>
    <pivotCache cacheId="3" r:id="rId4"/>
  </pivotCaches>
</workbook>
</file>

<file path=xl/calcChain.xml><?xml version="1.0" encoding="utf-8"?>
<calcChain xmlns="http://schemas.openxmlformats.org/spreadsheetml/2006/main">
  <c r="D16" i="3" l="1"/>
  <c r="D15" i="3"/>
  <c r="D17" i="3" s="1"/>
  <c r="C16" i="3"/>
  <c r="C15" i="3"/>
  <c r="C17" i="3"/>
  <c r="B17" i="3"/>
  <c r="D8" i="3"/>
  <c r="C8" i="3"/>
  <c r="B8" i="3"/>
  <c r="D7" i="3"/>
  <c r="D6" i="3"/>
  <c r="D5" i="3"/>
  <c r="D4" i="3"/>
  <c r="C6" i="3"/>
  <c r="C5" i="3"/>
</calcChain>
</file>

<file path=xl/sharedStrings.xml><?xml version="1.0" encoding="utf-8"?>
<sst xmlns="http://schemas.openxmlformats.org/spreadsheetml/2006/main" count="306" uniqueCount="137">
  <si>
    <t>Marca temporal</t>
  </si>
  <si>
    <t>Nombres y Apellidos</t>
  </si>
  <si>
    <t>Ciudad</t>
  </si>
  <si>
    <t>Etnia</t>
  </si>
  <si>
    <t>Género</t>
  </si>
  <si>
    <t>Teléfono</t>
  </si>
  <si>
    <t>Correo Electrónico</t>
  </si>
  <si>
    <t>Al aceptar este registro, autoriza el uso y tratamiento de su información para los fines aquí descritos.</t>
  </si>
  <si>
    <t xml:space="preserve">CEDEÑO PINCAY IRVIN </t>
  </si>
  <si>
    <t xml:space="preserve">Guayaquil </t>
  </si>
  <si>
    <t>Mestizo</t>
  </si>
  <si>
    <t>Masculino</t>
  </si>
  <si>
    <t>0978771430</t>
  </si>
  <si>
    <t>abg.icedeno@outlook.com</t>
  </si>
  <si>
    <t>ACEPTO</t>
  </si>
  <si>
    <t>Isabel Sanchez</t>
  </si>
  <si>
    <t>Cuenca</t>
  </si>
  <si>
    <t>Femenino</t>
  </si>
  <si>
    <t>0984311637</t>
  </si>
  <si>
    <t>msanchez@cfn.fin.ec</t>
  </si>
  <si>
    <t>Diego Rojas P</t>
  </si>
  <si>
    <t>0999612836</t>
  </si>
  <si>
    <t>Drojas@cfn.fin.ec</t>
  </si>
  <si>
    <t xml:space="preserve">Ana María Aguilera </t>
  </si>
  <si>
    <t>Guayaquil</t>
  </si>
  <si>
    <t>aaguilera@cfn.fin.ec</t>
  </si>
  <si>
    <t>Lidia Canales Piedra</t>
  </si>
  <si>
    <t>0999679729</t>
  </si>
  <si>
    <t>lcanales@cfn.fin.ec</t>
  </si>
  <si>
    <t>Pamela Alejandra Camba Valarezo</t>
  </si>
  <si>
    <t>Otro</t>
  </si>
  <si>
    <t>0999375243</t>
  </si>
  <si>
    <t>pamela.camba@gmail.com</t>
  </si>
  <si>
    <t>Diana Valeria Saltos Hidalgo</t>
  </si>
  <si>
    <t>Quito</t>
  </si>
  <si>
    <t>dsaltos@mag.gob.ec</t>
  </si>
  <si>
    <t xml:space="preserve">Antonella Genovese </t>
  </si>
  <si>
    <t>0959731943</t>
  </si>
  <si>
    <t>agenovese@cfn.fin.ec</t>
  </si>
  <si>
    <t>Maria Fernanda Alban</t>
  </si>
  <si>
    <t>0995583784</t>
  </si>
  <si>
    <t>mariafernandaalban@gmail.com</t>
  </si>
  <si>
    <t>Willian Naranjo Araujo</t>
  </si>
  <si>
    <t>Santa Rosa</t>
  </si>
  <si>
    <t>Mariana Herrera</t>
  </si>
  <si>
    <t>Montubio</t>
  </si>
  <si>
    <t>0983345760</t>
  </si>
  <si>
    <t>mhcarrera@hotmail.com</t>
  </si>
  <si>
    <t>Ronald Manuel Poveda Alfonso</t>
  </si>
  <si>
    <t>0962563927</t>
  </si>
  <si>
    <t>ronald1504.92@gmail.com</t>
  </si>
  <si>
    <t xml:space="preserve">Carlos Mawyin </t>
  </si>
  <si>
    <t>0996925706</t>
  </si>
  <si>
    <t>carlosmawto@hotmail.com</t>
  </si>
  <si>
    <t xml:space="preserve">Tatiana Maricela Delgado Jaramillo </t>
  </si>
  <si>
    <t>0959993140</t>
  </si>
  <si>
    <t>tadelgado@cfn.fin.ec</t>
  </si>
  <si>
    <t>Teddy Francisco Ripalda Molestina</t>
  </si>
  <si>
    <t>0999128767</t>
  </si>
  <si>
    <t>teddyripaldam@gmail.com</t>
  </si>
  <si>
    <t>Alexis Maldonado Bermudes</t>
  </si>
  <si>
    <t>0988640363</t>
  </si>
  <si>
    <t>Almaldonado@cfn.fin.ec</t>
  </si>
  <si>
    <t xml:space="preserve">Luis Vázquez </t>
  </si>
  <si>
    <t>0999705423</t>
  </si>
  <si>
    <t>lvazquez@cfn.fin.ec</t>
  </si>
  <si>
    <t xml:space="preserve">Cinthya Lisethe Castillo Loor </t>
  </si>
  <si>
    <t>0995707125</t>
  </si>
  <si>
    <t>cicastillo@cfn.fin.ec</t>
  </si>
  <si>
    <t xml:space="preserve">Enrique Alvarado López </t>
  </si>
  <si>
    <t>0986556778</t>
  </si>
  <si>
    <t>ealvarado@cfn.fin.ec</t>
  </si>
  <si>
    <t xml:space="preserve">IVONNE ALEXANDRA QUIMI GUZMÁN </t>
  </si>
  <si>
    <t>0967648987</t>
  </si>
  <si>
    <t>ivquimi@cfn.fin.ec</t>
  </si>
  <si>
    <t>Victoria Jazmín Velasteguí Salinas</t>
  </si>
  <si>
    <t>0959835724</t>
  </si>
  <si>
    <t>velasteguivictoria@gmail.com</t>
  </si>
  <si>
    <t xml:space="preserve">Inés Magdalena Mendieta Aguayo </t>
  </si>
  <si>
    <t xml:space="preserve">Imendieta@Cfn.Fin.Ec </t>
  </si>
  <si>
    <t xml:space="preserve">Veronica Anabel Benavides Alay </t>
  </si>
  <si>
    <t>0981609909</t>
  </si>
  <si>
    <t>abenavides@cfn.fin.ec</t>
  </si>
  <si>
    <t>Dennis Alexander Martínez Valero</t>
  </si>
  <si>
    <t xml:space="preserve">Ginger vanessa jimenez gavilanes </t>
  </si>
  <si>
    <t>0996502246</t>
  </si>
  <si>
    <t>Ginger_vane@hotmail.es</t>
  </si>
  <si>
    <t>Salomé Margarita Ramos Párraga</t>
  </si>
  <si>
    <t>0989013543</t>
  </si>
  <si>
    <t>sramos@cfn.fin.ec</t>
  </si>
  <si>
    <t>María Fernanda Cadena Fiallos</t>
  </si>
  <si>
    <t>Pablo Manuel Ochoa Ayala</t>
  </si>
  <si>
    <t>0995913865</t>
  </si>
  <si>
    <t>pochoa@cfn.fin.ec</t>
  </si>
  <si>
    <t>Natalia Osorio</t>
  </si>
  <si>
    <t>0995829561</t>
  </si>
  <si>
    <t>Nathy1510@hotmail.com</t>
  </si>
  <si>
    <t>LORENA TERAN</t>
  </si>
  <si>
    <t>0992795484</t>
  </si>
  <si>
    <t>lorenateranp@hotmail.com</t>
  </si>
  <si>
    <t xml:space="preserve">Ana Karen Caraguay Benavides </t>
  </si>
  <si>
    <t>0984524741</t>
  </si>
  <si>
    <t>Acaraguay@cfn.fin.ec</t>
  </si>
  <si>
    <t xml:space="preserve">Pamela Pérez </t>
  </si>
  <si>
    <t xml:space="preserve">mpperez@cfn.fin.ec </t>
  </si>
  <si>
    <t xml:space="preserve">KARINA ESPIN </t>
  </si>
  <si>
    <t xml:space="preserve">Quito </t>
  </si>
  <si>
    <t>Kespin@cfn.fin.ec</t>
  </si>
  <si>
    <t xml:space="preserve">Karina Elizabeth Pinto Ponce </t>
  </si>
  <si>
    <t>0999432498</t>
  </si>
  <si>
    <t>kraeliza1310@gmail.com</t>
  </si>
  <si>
    <t xml:space="preserve">Franklin Henrry Soriano Gonzabay </t>
  </si>
  <si>
    <t>0923319495</t>
  </si>
  <si>
    <t>fsorianog2@unemi.edu.ec</t>
  </si>
  <si>
    <t>Jorge Fabricio Morales Lozada</t>
  </si>
  <si>
    <t>Indígena</t>
  </si>
  <si>
    <t>0995028751</t>
  </si>
  <si>
    <t>fabriciomoraleslozada@gmail.com</t>
  </si>
  <si>
    <t xml:space="preserve">Ana María Jácome Acuña </t>
  </si>
  <si>
    <t>0988218035</t>
  </si>
  <si>
    <t xml:space="preserve">medico@cfn.fin.ec </t>
  </si>
  <si>
    <t xml:space="preserve">Juan Carlos Pomagualli Bayas </t>
  </si>
  <si>
    <t xml:space="preserve">Gabriela Diaz </t>
  </si>
  <si>
    <t>008663645</t>
  </si>
  <si>
    <t>gmdiaz@cfn.fin.ec</t>
  </si>
  <si>
    <t>Jonathan Coloma</t>
  </si>
  <si>
    <t>0999999999</t>
  </si>
  <si>
    <t>jonacolomapalacios@gmail.com</t>
  </si>
  <si>
    <t>Etiquetas de fila</t>
  </si>
  <si>
    <t>Total general</t>
  </si>
  <si>
    <t>Cuenta de Nombres y Apellidos</t>
  </si>
  <si>
    <t>(Todas)</t>
  </si>
  <si>
    <t>Cantidad Virtual</t>
  </si>
  <si>
    <t>Cantidad Presencial</t>
  </si>
  <si>
    <t>Total</t>
  </si>
  <si>
    <t>Total Asistentes</t>
  </si>
  <si>
    <t>Nro.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</si>
</sst>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9.5"/>
      <color theme="0"/>
      <name val="Arial"/>
      <family val="2"/>
      <scheme val="minor"/>
    </font>
    <font>
      <b/>
      <sz val="9.5"/>
      <color theme="0"/>
      <name val="Arial"/>
      <family val="2"/>
      <scheme val="minor"/>
    </font>
    <font>
      <sz val="9.5"/>
      <color rgb="FF000000"/>
      <name val="Arial"/>
      <family val="2"/>
      <scheme val="minor"/>
    </font>
    <font>
      <sz val="9.5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5B3F86"/>
      </right>
      <top style="thin">
        <color rgb="FF442F65"/>
      </top>
      <bottom style="thin">
        <color rgb="FF442F65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8F9FA"/>
      </right>
      <top style="thin">
        <color rgb="FFF8F9FA"/>
      </top>
      <bottom style="thin">
        <color rgb="FFF8F9FA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0" borderId="1" xfId="0" applyFont="1" applyBorder="1" applyAlignment="1">
      <alignment horizontal="left" vertical="center"/>
    </xf>
    <xf numFmtId="0" fontId="3" fillId="0" borderId="0" xfId="0" applyFont="1" applyAlignment="1"/>
    <xf numFmtId="164" fontId="4" fillId="0" borderId="4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quotePrefix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13" xfId="0" pivotButton="1" applyFont="1" applyBorder="1" applyAlignment="1"/>
    <xf numFmtId="0" fontId="0" fillId="0" borderId="15" xfId="0" applyFont="1" applyBorder="1" applyAlignment="1"/>
    <xf numFmtId="0" fontId="0" fillId="0" borderId="13" xfId="0" applyFont="1" applyBorder="1" applyAlignment="1">
      <alignment horizontal="left"/>
    </xf>
    <xf numFmtId="0" fontId="0" fillId="0" borderId="15" xfId="0" applyNumberFormat="1" applyFont="1" applyBorder="1" applyAlignment="1"/>
    <xf numFmtId="0" fontId="0" fillId="0" borderId="14" xfId="0" applyFont="1" applyBorder="1" applyAlignment="1">
      <alignment horizontal="left"/>
    </xf>
    <xf numFmtId="0" fontId="0" fillId="0" borderId="16" xfId="0" applyNumberFormat="1" applyFont="1" applyBorder="1" applyAlignment="1"/>
    <xf numFmtId="0" fontId="0" fillId="0" borderId="18" xfId="0" applyFont="1" applyBorder="1" applyAlignment="1">
      <alignment horizontal="left"/>
    </xf>
    <xf numFmtId="0" fontId="0" fillId="0" borderId="17" xfId="0" applyNumberFormat="1" applyFont="1" applyBorder="1" applyAlignment="1"/>
    <xf numFmtId="0" fontId="0" fillId="0" borderId="17" xfId="0" pivotButton="1" applyFont="1" applyBorder="1" applyAlignment="1"/>
    <xf numFmtId="0" fontId="0" fillId="0" borderId="17" xfId="0" applyFont="1" applyBorder="1" applyAlignment="1"/>
    <xf numFmtId="0" fontId="5" fillId="0" borderId="19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left"/>
    </xf>
    <xf numFmtId="0" fontId="0" fillId="0" borderId="19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left"/>
    </xf>
    <xf numFmtId="0" fontId="0" fillId="0" borderId="20" xfId="0" applyNumberFormat="1" applyFont="1" applyBorder="1" applyAlignment="1">
      <alignment horizontal="center" vertical="center"/>
    </xf>
    <xf numFmtId="0" fontId="5" fillId="0" borderId="19" xfId="0" applyFont="1" applyFill="1" applyBorder="1" applyAlignment="1">
      <alignment horizontal="left"/>
    </xf>
    <xf numFmtId="0" fontId="5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Arial"/>
        <scheme val="minor"/>
      </font>
      <numFmt numFmtId="164" formatCode="m/d/yyyy\ h:mm:ss"/>
      <alignment horizontal="center" vertical="center" textRotation="0" wrapText="0" indent="0" justifyLastLine="0" shrinkToFit="0" readingOrder="0"/>
      <border diagonalUp="0" diagonalDown="0" outline="0">
        <left/>
        <right style="thin">
          <color rgb="FFF8F9FA"/>
        </right>
        <top style="thin">
          <color rgb="FFF8F9FA"/>
        </top>
        <bottom style="thin">
          <color rgb="FFF8F9FA"/>
        </bottom>
      </border>
    </dxf>
    <dxf>
      <font>
        <strike val="0"/>
        <outline val="0"/>
        <shadow val="0"/>
        <u val="none"/>
        <vertAlign val="baseline"/>
        <sz val="9.5"/>
        <name val="Arial"/>
        <scheme val="minor"/>
      </font>
    </dxf>
    <dxf>
      <font>
        <strike val="0"/>
        <outline val="0"/>
        <shadow val="0"/>
        <u val="none"/>
        <vertAlign val="baseline"/>
        <sz val="9.5"/>
        <name val="Arial"/>
        <scheme val="minor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.5"/>
        <name val="Arial"/>
        <scheme val="minor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.5"/>
        <name val="Arial"/>
        <scheme val="minor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.5"/>
        <name val="Arial"/>
        <scheme val="minor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.5"/>
        <name val="Arial"/>
        <scheme val="minor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.5"/>
        <name val="Arial"/>
        <scheme val="minor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.5"/>
        <name val="Arial"/>
        <scheme val="minor"/>
      </font>
    </dxf>
    <dxf>
      <font>
        <strike val="0"/>
        <outline val="0"/>
        <shadow val="0"/>
        <u val="none"/>
        <vertAlign val="baseline"/>
        <sz val="9.5"/>
        <name val="Arial"/>
        <scheme val="minor"/>
      </font>
    </dxf>
    <dxf>
      <font>
        <strike val="0"/>
        <outline val="0"/>
        <shadow val="0"/>
        <u val="none"/>
        <vertAlign val="baseline"/>
        <sz val="9.5"/>
        <name val="Arial"/>
        <scheme val="minor"/>
      </font>
    </dxf>
    <dxf>
      <font>
        <strike val="0"/>
        <outline val="0"/>
        <shadow val="0"/>
        <u val="none"/>
        <vertAlign val="baseline"/>
        <sz val="9.5"/>
        <color theme="0"/>
        <name val="Arial"/>
        <scheme val="minor"/>
      </font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Respuestas de formulario 1-style" pivot="0" count="3">
      <tableStyleElement type="headerRow" dxfId="14"/>
      <tableStyleElement type="firstRowStripe" dxfId="13"/>
      <tableStyleElement type="secondRowStripe" dxfId="1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GRAMIREZ" refreshedDate="45834.64380208333" createdVersion="4" refreshedVersion="4" minRefreshableVersion="3" recordCount="40">
  <cacheSource type="worksheet">
    <worksheetSource name="Form_Responses1"/>
  </cacheSource>
  <cacheFields count="8">
    <cacheField name="Marca temporal" numFmtId="164">
      <sharedItems containsSemiMixedTypes="0" containsNonDate="0" containsDate="1" containsString="0" minDate="2025-06-24T10:17:37" maxDate="2025-06-24T11:03:05"/>
    </cacheField>
    <cacheField name="Nombres y Apellidos" numFmtId="0">
      <sharedItems/>
    </cacheField>
    <cacheField name="Ciudad" numFmtId="0">
      <sharedItems/>
    </cacheField>
    <cacheField name="Etnia" numFmtId="0">
      <sharedItems count="4">
        <s v="Mestizo"/>
        <s v="Otro"/>
        <s v="Montubio"/>
        <s v="Indígena"/>
      </sharedItems>
    </cacheField>
    <cacheField name="Género" numFmtId="0">
      <sharedItems count="2">
        <s v="Masculino"/>
        <s v="Femenino"/>
      </sharedItems>
    </cacheField>
    <cacheField name="Teléfono" numFmtId="0">
      <sharedItems containsBlank="1" containsMixedTypes="1" containsNumber="1" containsInteger="1" minValue="3935700" maxValue="986748560"/>
    </cacheField>
    <cacheField name="Correo Electrónico" numFmtId="0">
      <sharedItems containsBlank="1"/>
    </cacheField>
    <cacheField name="Al aceptar este registro, autoriza el uso y tratamiento de su información para los fines aquí descritos.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d v="2025-06-24T10:17:37"/>
    <s v="CEDEÑO PINCAY IRVIN "/>
    <s v="Guayaquil "/>
    <x v="0"/>
    <x v="0"/>
    <s v="0978771430"/>
    <s v="abg.icedeno@outlook.com"/>
    <s v="ACEPTO"/>
  </r>
  <r>
    <d v="2025-06-24T10:18:09"/>
    <s v="Isabel Sanchez"/>
    <s v="Cuenca"/>
    <x v="0"/>
    <x v="1"/>
    <s v="0984311637"/>
    <s v="msanchez@cfn.fin.ec"/>
    <s v="ACEPTO"/>
  </r>
  <r>
    <d v="2025-06-24T10:23:52"/>
    <s v="Diego Rojas P"/>
    <s v="Guayaquil "/>
    <x v="0"/>
    <x v="0"/>
    <s v="0999612836"/>
    <s v="Drojas@cfn.fin.ec"/>
    <s v="ACEPTO"/>
  </r>
  <r>
    <d v="2025-06-24T10:24:06"/>
    <s v="Ana María Aguilera "/>
    <s v="Guayaquil"/>
    <x v="0"/>
    <x v="1"/>
    <m/>
    <s v="aaguilera@cfn.fin.ec"/>
    <s v="ACEPTO"/>
  </r>
  <r>
    <d v="2025-06-24T10:25:29"/>
    <s v="Lidia Canales Piedra"/>
    <s v="Guayaquil "/>
    <x v="0"/>
    <x v="1"/>
    <s v="0999679729"/>
    <s v="lcanales@cfn.fin.ec"/>
    <s v="ACEPTO"/>
  </r>
  <r>
    <d v="2025-06-24T10:25:43"/>
    <s v="Pamela Alejandra Camba Valarezo"/>
    <s v="Guayaquil"/>
    <x v="1"/>
    <x v="1"/>
    <s v="0999375243"/>
    <s v="pamela.camba@gmail.com"/>
    <s v="ACEPTO"/>
  </r>
  <r>
    <d v="2025-06-24T10:26:21"/>
    <s v="Diana Valeria Saltos Hidalgo"/>
    <s v="Quito"/>
    <x v="0"/>
    <x v="1"/>
    <m/>
    <s v="dsaltos@mag.gob.ec"/>
    <s v="ACEPTO"/>
  </r>
  <r>
    <d v="2025-06-24T10:26:28"/>
    <s v="Antonella Genovese "/>
    <s v="Guayaquil "/>
    <x v="0"/>
    <x v="1"/>
    <s v="0959731943"/>
    <s v="agenovese@cfn.fin.ec"/>
    <s v="ACEPTO"/>
  </r>
  <r>
    <d v="2025-06-24T10:26:53"/>
    <s v="Maria Fernanda Alban"/>
    <s v="Quito"/>
    <x v="0"/>
    <x v="1"/>
    <s v="0995583784"/>
    <s v="mariafernandaalban@gmail.com"/>
    <s v="ACEPTO"/>
  </r>
  <r>
    <d v="2025-06-24T10:27:04"/>
    <s v="Willian Naranjo Araujo"/>
    <s v="Santa Rosa"/>
    <x v="0"/>
    <x v="0"/>
    <m/>
    <m/>
    <s v="ACEPTO"/>
  </r>
  <r>
    <d v="2025-06-24T10:27:42"/>
    <s v="Mariana Herrera"/>
    <s v="Guayaquil"/>
    <x v="2"/>
    <x v="1"/>
    <s v="0983345760"/>
    <s v="mhcarrera@hotmail.com"/>
    <s v="ACEPTO"/>
  </r>
  <r>
    <d v="2025-06-24T10:27:45"/>
    <s v="Ronald Manuel Poveda Alfonso"/>
    <s v="Guayaquil "/>
    <x v="0"/>
    <x v="0"/>
    <s v="0962563927"/>
    <s v="ronald1504.92@gmail.com"/>
    <s v="ACEPTO"/>
  </r>
  <r>
    <d v="2025-06-24T10:27:47"/>
    <s v="Carlos Mawyin "/>
    <s v="Guayaquil "/>
    <x v="0"/>
    <x v="0"/>
    <s v="0996925706"/>
    <s v="carlosmawto@hotmail.com"/>
    <s v="ACEPTO"/>
  </r>
  <r>
    <d v="2025-06-24T10:28:48"/>
    <s v="Tatiana Maricela Delgado Jaramillo "/>
    <s v="Guayaquil "/>
    <x v="0"/>
    <x v="1"/>
    <s v="0959993140"/>
    <s v="tadelgado@cfn.fin.ec"/>
    <s v="ACEPTO"/>
  </r>
  <r>
    <d v="2025-06-24T10:29:43"/>
    <s v="Teddy Francisco Ripalda Molestina"/>
    <s v="Guayaquil "/>
    <x v="0"/>
    <x v="0"/>
    <s v="0999128767"/>
    <s v="teddyripaldam@gmail.com"/>
    <s v="ACEPTO"/>
  </r>
  <r>
    <d v="2025-06-24T10:32:14"/>
    <s v="Alexis Maldonado Bermudes"/>
    <s v="Guayaquil"/>
    <x v="0"/>
    <x v="1"/>
    <s v="0988640363"/>
    <s v="Almaldonado@cfn.fin.ec"/>
    <s v="ACEPTO"/>
  </r>
  <r>
    <d v="2025-06-24T10:33:10"/>
    <s v="Luis Vázquez "/>
    <s v="Quito"/>
    <x v="0"/>
    <x v="0"/>
    <s v="0999705423"/>
    <s v="lvazquez@cfn.fin.ec"/>
    <s v="ACEPTO"/>
  </r>
  <r>
    <d v="2025-06-24T10:33:18"/>
    <s v="Cinthya Lisethe Castillo Loor "/>
    <s v="Guayaquil "/>
    <x v="0"/>
    <x v="1"/>
    <s v="0995707125"/>
    <s v="cicastillo@cfn.fin.ec"/>
    <s v="ACEPTO"/>
  </r>
  <r>
    <d v="2025-06-24T10:33:55"/>
    <s v="Enrique Alvarado López "/>
    <s v="Guayaquil "/>
    <x v="0"/>
    <x v="0"/>
    <s v="0986556778"/>
    <s v="ealvarado@cfn.fin.ec"/>
    <s v="ACEPTO"/>
  </r>
  <r>
    <d v="2025-06-24T10:34:02"/>
    <s v="IVONNE ALEXANDRA QUIMI GUZMÁN "/>
    <s v="Guayaquil "/>
    <x v="0"/>
    <x v="1"/>
    <s v="0967648987"/>
    <s v="ivquimi@cfn.fin.ec"/>
    <s v="ACEPTO"/>
  </r>
  <r>
    <d v="2025-06-24T10:34:25"/>
    <s v="Victoria Jazmín Velasteguí Salinas"/>
    <s v="Guayaquil"/>
    <x v="0"/>
    <x v="1"/>
    <s v="0959835724"/>
    <s v="velasteguivictoria@gmail.com"/>
    <s v="ACEPTO"/>
  </r>
  <r>
    <d v="2025-06-24T10:34:47"/>
    <s v="Inés Magdalena Mendieta Aguayo "/>
    <s v="Guayaquil "/>
    <x v="0"/>
    <x v="1"/>
    <n v="986748560"/>
    <s v="Imendieta@Cfn.Fin.Ec "/>
    <s v="ACEPTO"/>
  </r>
  <r>
    <d v="2025-06-24T10:35:16"/>
    <s v="Veronica Anabel Benavides Alay "/>
    <s v="Guayaquil"/>
    <x v="0"/>
    <x v="1"/>
    <s v="0981609909"/>
    <s v="abenavides@cfn.fin.ec"/>
    <s v="ACEPTO"/>
  </r>
  <r>
    <d v="2025-06-24T10:36:06"/>
    <s v="Dennis Alexander Martínez Valero"/>
    <s v="Guayaquil"/>
    <x v="0"/>
    <x v="0"/>
    <m/>
    <m/>
    <s v="ACEPTO"/>
  </r>
  <r>
    <d v="2025-06-24T10:36:43"/>
    <s v="Ginger vanessa jimenez gavilanes "/>
    <s v="Guayaquil"/>
    <x v="0"/>
    <x v="1"/>
    <s v="0996502246"/>
    <s v="Ginger_vane@hotmail.es"/>
    <s v="ACEPTO"/>
  </r>
  <r>
    <d v="2025-06-24T10:38:25"/>
    <s v="Salomé Margarita Ramos Párraga"/>
    <s v="Guayaquil"/>
    <x v="0"/>
    <x v="1"/>
    <s v="0989013543"/>
    <s v="sramos@cfn.fin.ec"/>
    <s v="ACEPTO"/>
  </r>
  <r>
    <d v="2025-06-24T10:39:43"/>
    <s v="María Fernanda Cadena Fiallos"/>
    <s v="Guayaquil"/>
    <x v="0"/>
    <x v="1"/>
    <m/>
    <m/>
    <s v="ACEPTO"/>
  </r>
  <r>
    <d v="2025-06-24T10:40:20"/>
    <s v="Pablo Manuel Ochoa Ayala"/>
    <s v="Quito"/>
    <x v="0"/>
    <x v="0"/>
    <s v="0995913865"/>
    <s v="pochoa@cfn.fin.ec"/>
    <s v="ACEPTO"/>
  </r>
  <r>
    <d v="2025-06-24T10:40:41"/>
    <s v="Natalia Osorio"/>
    <s v="Quito"/>
    <x v="0"/>
    <x v="1"/>
    <s v="0995829561"/>
    <s v="Nathy1510@hotmail.com"/>
    <s v="ACEPTO"/>
  </r>
  <r>
    <d v="2025-06-24T10:40:42"/>
    <s v="LORENA TERAN"/>
    <s v="Guayaquil"/>
    <x v="0"/>
    <x v="1"/>
    <s v="0992795484"/>
    <s v="lorenateranp@hotmail.com"/>
    <s v="ACEPTO"/>
  </r>
  <r>
    <d v="2025-06-24T10:41:40"/>
    <s v="Ana Karen Caraguay Benavides "/>
    <s v="Quito"/>
    <x v="0"/>
    <x v="1"/>
    <s v="0984524741"/>
    <s v="Acaraguay@cfn.fin.ec"/>
    <s v="ACEPTO"/>
  </r>
  <r>
    <d v="2025-06-24T10:42:01"/>
    <s v="Pamela Pérez "/>
    <s v="Quito"/>
    <x v="0"/>
    <x v="1"/>
    <n v="969054187"/>
    <s v="mpperez@cfn.fin.ec "/>
    <s v="ACEPTO"/>
  </r>
  <r>
    <d v="2025-06-24T10:43:55"/>
    <s v="KARINA ESPIN "/>
    <s v="Quito "/>
    <x v="0"/>
    <x v="1"/>
    <n v="3935700"/>
    <s v="Kespin@cfn.fin.ec"/>
    <s v="ACEPTO"/>
  </r>
  <r>
    <d v="2025-06-24T10:45:40"/>
    <s v="Karina Elizabeth Pinto Ponce "/>
    <s v="Quito"/>
    <x v="0"/>
    <x v="1"/>
    <s v="0999432498"/>
    <s v="kraeliza1310@gmail.com"/>
    <s v="ACEPTO"/>
  </r>
  <r>
    <d v="2025-06-24T10:47:03"/>
    <s v="Franklin Henrry Soriano Gonzabay "/>
    <s v="Guayaquil "/>
    <x v="0"/>
    <x v="0"/>
    <s v="0923319495"/>
    <s v="fsorianog2@unemi.edu.ec"/>
    <s v="ACEPTO"/>
  </r>
  <r>
    <d v="2025-06-24T10:48:13"/>
    <s v="Jorge Fabricio Morales Lozada"/>
    <s v="Quito "/>
    <x v="3"/>
    <x v="0"/>
    <s v="0995028751"/>
    <s v="fabriciomoraleslozada@gmail.com"/>
    <s v="ACEPTO"/>
  </r>
  <r>
    <d v="2025-06-24T10:50:09"/>
    <s v="Ana María Jácome Acuña "/>
    <s v="Quito"/>
    <x v="0"/>
    <x v="1"/>
    <s v="0988218035"/>
    <s v="medico@cfn.fin.ec "/>
    <s v="ACEPTO"/>
  </r>
  <r>
    <d v="2025-06-24T10:50:58"/>
    <s v="Juan Carlos Pomagualli Bayas "/>
    <s v="Quito"/>
    <x v="0"/>
    <x v="0"/>
    <m/>
    <m/>
    <s v="ACEPTO"/>
  </r>
  <r>
    <d v="2025-06-24T10:54:32"/>
    <s v="Gabriela Diaz "/>
    <s v="Guayaquil"/>
    <x v="2"/>
    <x v="1"/>
    <s v="008663645"/>
    <s v="gmdiaz@cfn.fin.ec"/>
    <s v="ACEPTO"/>
  </r>
  <r>
    <d v="2025-06-24T11:03:05"/>
    <s v="Jonathan Coloma"/>
    <s v="Guayaquil"/>
    <x v="1"/>
    <x v="0"/>
    <s v="0999999999"/>
    <s v="jonacolomapalacios@gmail.com"/>
    <s v="ACEPT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13:B16" firstHeaderRow="1" firstDataRow="1" firstDataCol="1" rowPageCount="1" colPageCount="1"/>
  <pivotFields count="8">
    <pivotField numFmtId="164" showAll="0"/>
    <pivotField dataField="1" showAll="0"/>
    <pivotField showAll="0"/>
    <pivotField axis="axisPage" showAll="0">
      <items count="5">
        <item x="3"/>
        <item x="0"/>
        <item x="2"/>
        <item x="1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showAll="0"/>
    <pivotField showAll="0"/>
  </pivotFields>
  <rowFields count="1">
    <field x="4"/>
  </rowFields>
  <rowItems count="3">
    <i>
      <x/>
    </i>
    <i>
      <x v="1"/>
    </i>
    <i t="grand">
      <x/>
    </i>
  </rowItems>
  <colItems count="1">
    <i/>
  </colItems>
  <pageFields count="1">
    <pageField fld="3" hier="-1"/>
  </pageFields>
  <dataFields count="1">
    <dataField name="Cuenta de Nombres y Apellidos" fld="1" subtotal="count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3:B8" firstHeaderRow="1" firstDataRow="1" firstDataCol="1"/>
  <pivotFields count="8">
    <pivotField numFmtId="164" showAll="0"/>
    <pivotField dataField="1" showAll="0"/>
    <pivotField showAll="0"/>
    <pivotField axis="axisRow" showAll="0">
      <items count="5">
        <item x="3"/>
        <item x="0"/>
        <item x="2"/>
        <item x="1"/>
        <item t="default"/>
      </items>
    </pivotField>
    <pivotField showAll="0"/>
    <pivotField showAll="0"/>
    <pivotField showAll="0"/>
    <pivotField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uenta de Nombres y Apellidos" fld="1" subtotal="count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Form_Responses1" displayName="Form_Responses1" ref="A1:I41" headerRowDxfId="11" dataDxfId="10" totalsRowDxfId="9">
  <tableColumns count="9">
    <tableColumn id="1" name="Marca temporal" dataDxfId="1"/>
    <tableColumn id="9" name="Nro." dataDxfId="0"/>
    <tableColumn id="2" name="Nombres y Apellidos" dataDxfId="8"/>
    <tableColumn id="3" name="Ciudad" dataDxfId="7"/>
    <tableColumn id="4" name="Etnia" dataDxfId="6"/>
    <tableColumn id="5" name="Género" dataDxfId="5"/>
    <tableColumn id="6" name="Teléfono" dataDxfId="4"/>
    <tableColumn id="7" name="Correo Electrónico" dataDxfId="3"/>
    <tableColumn id="8" name="Al aceptar este registro, autoriza el uso y tratamiento de su información para los fines aquí descritos." dataDxfId="2"/>
  </tableColumns>
  <tableStyleInfo name="Respuestas de formulario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6"/>
  <sheetViews>
    <sheetView workbookViewId="0">
      <selection activeCell="A13" sqref="A13:B15"/>
    </sheetView>
  </sheetViews>
  <sheetFormatPr baseColWidth="10" defaultRowHeight="12.75" x14ac:dyDescent="0.2"/>
  <cols>
    <col min="1" max="1" width="16.5703125" customWidth="1"/>
    <col min="2" max="2" width="27.5703125" customWidth="1"/>
  </cols>
  <sheetData>
    <row r="3" spans="1:2" x14ac:dyDescent="0.2">
      <c r="A3" s="21" t="s">
        <v>128</v>
      </c>
      <c r="B3" s="22" t="s">
        <v>130</v>
      </c>
    </row>
    <row r="4" spans="1:2" x14ac:dyDescent="0.2">
      <c r="A4" s="23" t="s">
        <v>115</v>
      </c>
      <c r="B4" s="24">
        <v>1</v>
      </c>
    </row>
    <row r="5" spans="1:2" x14ac:dyDescent="0.2">
      <c r="A5" s="25" t="s">
        <v>10</v>
      </c>
      <c r="B5" s="26">
        <v>35</v>
      </c>
    </row>
    <row r="6" spans="1:2" x14ac:dyDescent="0.2">
      <c r="A6" s="25" t="s">
        <v>45</v>
      </c>
      <c r="B6" s="26">
        <v>2</v>
      </c>
    </row>
    <row r="7" spans="1:2" x14ac:dyDescent="0.2">
      <c r="A7" s="25" t="s">
        <v>30</v>
      </c>
      <c r="B7" s="26">
        <v>2</v>
      </c>
    </row>
    <row r="8" spans="1:2" x14ac:dyDescent="0.2">
      <c r="A8" s="27" t="s">
        <v>129</v>
      </c>
      <c r="B8" s="28">
        <v>40</v>
      </c>
    </row>
    <row r="11" spans="1:2" x14ac:dyDescent="0.2">
      <c r="A11" s="29" t="s">
        <v>3</v>
      </c>
      <c r="B11" s="30" t="s">
        <v>131</v>
      </c>
    </row>
    <row r="13" spans="1:2" x14ac:dyDescent="0.2">
      <c r="A13" s="21" t="s">
        <v>128</v>
      </c>
      <c r="B13" s="22" t="s">
        <v>130</v>
      </c>
    </row>
    <row r="14" spans="1:2" x14ac:dyDescent="0.2">
      <c r="A14" s="23" t="s">
        <v>17</v>
      </c>
      <c r="B14" s="24">
        <v>26</v>
      </c>
    </row>
    <row r="15" spans="1:2" x14ac:dyDescent="0.2">
      <c r="A15" s="25" t="s">
        <v>11</v>
      </c>
      <c r="B15" s="26">
        <v>14</v>
      </c>
    </row>
    <row r="16" spans="1:2" x14ac:dyDescent="0.2">
      <c r="A16" s="27" t="s">
        <v>129</v>
      </c>
      <c r="B16" s="28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41"/>
  <sheetViews>
    <sheetView tabSelected="1" topLeftCell="B1" workbookViewId="0">
      <pane ySplit="1" topLeftCell="A2" activePane="bottomLeft" state="frozen"/>
      <selection pane="bottomLeft" activeCell="G11" sqref="G11:H11"/>
    </sheetView>
  </sheetViews>
  <sheetFormatPr baseColWidth="10" defaultColWidth="12.5703125" defaultRowHeight="15.75" customHeight="1" x14ac:dyDescent="0.2"/>
  <cols>
    <col min="1" max="1" width="18.85546875" style="2" hidden="1" customWidth="1"/>
    <col min="2" max="2" width="4.5703125" style="19" customWidth="1"/>
    <col min="3" max="3" width="32.5703125" style="2" customWidth="1"/>
    <col min="4" max="4" width="13.85546875" style="19" customWidth="1"/>
    <col min="5" max="5" width="9.7109375" style="19" customWidth="1"/>
    <col min="6" max="6" width="12.7109375" style="19" customWidth="1"/>
    <col min="7" max="7" width="11.5703125" style="19" customWidth="1"/>
    <col min="8" max="8" width="28.7109375" style="19" customWidth="1"/>
    <col min="9" max="9" width="32" style="19" customWidth="1"/>
    <col min="10" max="15" width="18.85546875" style="2" customWidth="1"/>
    <col min="16" max="16384" width="12.5703125" style="2"/>
  </cols>
  <sheetData>
    <row r="1" spans="1:9" ht="51" x14ac:dyDescent="0.2">
      <c r="A1" s="1" t="s">
        <v>0</v>
      </c>
      <c r="B1" s="39" t="s">
        <v>136</v>
      </c>
      <c r="C1" s="20" t="s">
        <v>1</v>
      </c>
      <c r="D1" s="20" t="s">
        <v>2</v>
      </c>
      <c r="E1" s="20" t="s">
        <v>3</v>
      </c>
      <c r="F1" s="20" t="s">
        <v>4</v>
      </c>
      <c r="G1" s="20" t="s">
        <v>5</v>
      </c>
      <c r="H1" s="20" t="s">
        <v>6</v>
      </c>
      <c r="I1" s="18" t="s">
        <v>7</v>
      </c>
    </row>
    <row r="2" spans="1:9" ht="12.75" x14ac:dyDescent="0.2">
      <c r="A2" s="3">
        <v>45832.428899224542</v>
      </c>
      <c r="B2" s="40">
        <v>1</v>
      </c>
      <c r="C2" s="4" t="s">
        <v>8</v>
      </c>
      <c r="D2" s="7" t="s">
        <v>9</v>
      </c>
      <c r="E2" s="7" t="s">
        <v>10</v>
      </c>
      <c r="F2" s="7" t="s">
        <v>11</v>
      </c>
      <c r="G2" s="8" t="s">
        <v>12</v>
      </c>
      <c r="H2" s="7" t="s">
        <v>13</v>
      </c>
      <c r="I2" s="9" t="s">
        <v>14</v>
      </c>
    </row>
    <row r="3" spans="1:9" ht="12.75" x14ac:dyDescent="0.2">
      <c r="A3" s="5">
        <v>45832.429268333333</v>
      </c>
      <c r="B3" s="41">
        <v>2</v>
      </c>
      <c r="C3" s="6" t="s">
        <v>15</v>
      </c>
      <c r="D3" s="10" t="s">
        <v>16</v>
      </c>
      <c r="E3" s="10" t="s">
        <v>10</v>
      </c>
      <c r="F3" s="10" t="s">
        <v>17</v>
      </c>
      <c r="G3" s="11" t="s">
        <v>18</v>
      </c>
      <c r="H3" s="10" t="s">
        <v>19</v>
      </c>
      <c r="I3" s="12" t="s">
        <v>14</v>
      </c>
    </row>
    <row r="4" spans="1:9" ht="12.75" x14ac:dyDescent="0.2">
      <c r="A4" s="3">
        <v>45832.433236863428</v>
      </c>
      <c r="B4" s="40">
        <v>3</v>
      </c>
      <c r="C4" s="4" t="s">
        <v>20</v>
      </c>
      <c r="D4" s="7" t="s">
        <v>9</v>
      </c>
      <c r="E4" s="7" t="s">
        <v>10</v>
      </c>
      <c r="F4" s="7" t="s">
        <v>11</v>
      </c>
      <c r="G4" s="8" t="s">
        <v>21</v>
      </c>
      <c r="H4" s="7" t="s">
        <v>22</v>
      </c>
      <c r="I4" s="9" t="s">
        <v>14</v>
      </c>
    </row>
    <row r="5" spans="1:9" ht="12.75" x14ac:dyDescent="0.2">
      <c r="A5" s="5">
        <v>45832.433404143521</v>
      </c>
      <c r="B5" s="41">
        <v>4</v>
      </c>
      <c r="C5" s="6" t="s">
        <v>23</v>
      </c>
      <c r="D5" s="10" t="s">
        <v>24</v>
      </c>
      <c r="E5" s="10" t="s">
        <v>10</v>
      </c>
      <c r="F5" s="10" t="s">
        <v>17</v>
      </c>
      <c r="G5" s="10"/>
      <c r="H5" s="10" t="s">
        <v>25</v>
      </c>
      <c r="I5" s="12" t="s">
        <v>14</v>
      </c>
    </row>
    <row r="6" spans="1:9" ht="12.75" x14ac:dyDescent="0.2">
      <c r="A6" s="3">
        <v>45832.434368831018</v>
      </c>
      <c r="B6" s="40">
        <v>5</v>
      </c>
      <c r="C6" s="4" t="s">
        <v>26</v>
      </c>
      <c r="D6" s="7" t="s">
        <v>9</v>
      </c>
      <c r="E6" s="7" t="s">
        <v>10</v>
      </c>
      <c r="F6" s="7" t="s">
        <v>17</v>
      </c>
      <c r="G6" s="8" t="s">
        <v>27</v>
      </c>
      <c r="H6" s="7" t="s">
        <v>28</v>
      </c>
      <c r="I6" s="9" t="s">
        <v>14</v>
      </c>
    </row>
    <row r="7" spans="1:9" ht="12.75" x14ac:dyDescent="0.2">
      <c r="A7" s="5">
        <v>45832.434521296294</v>
      </c>
      <c r="B7" s="41">
        <v>6</v>
      </c>
      <c r="C7" s="6" t="s">
        <v>29</v>
      </c>
      <c r="D7" s="10" t="s">
        <v>24</v>
      </c>
      <c r="E7" s="10" t="s">
        <v>30</v>
      </c>
      <c r="F7" s="10" t="s">
        <v>17</v>
      </c>
      <c r="G7" s="11" t="s">
        <v>31</v>
      </c>
      <c r="H7" s="10" t="s">
        <v>32</v>
      </c>
      <c r="I7" s="12" t="s">
        <v>14</v>
      </c>
    </row>
    <row r="8" spans="1:9" ht="12.75" x14ac:dyDescent="0.2">
      <c r="A8" s="3">
        <v>45832.434970462964</v>
      </c>
      <c r="B8" s="40">
        <v>7</v>
      </c>
      <c r="C8" s="4" t="s">
        <v>33</v>
      </c>
      <c r="D8" s="7" t="s">
        <v>34</v>
      </c>
      <c r="E8" s="7" t="s">
        <v>10</v>
      </c>
      <c r="F8" s="7" t="s">
        <v>17</v>
      </c>
      <c r="G8" s="7"/>
      <c r="H8" s="7" t="s">
        <v>35</v>
      </c>
      <c r="I8" s="9" t="s">
        <v>14</v>
      </c>
    </row>
    <row r="9" spans="1:9" ht="12.75" x14ac:dyDescent="0.2">
      <c r="A9" s="5">
        <v>45832.435050798609</v>
      </c>
      <c r="B9" s="41">
        <v>8</v>
      </c>
      <c r="C9" s="6" t="s">
        <v>36</v>
      </c>
      <c r="D9" s="10" t="s">
        <v>9</v>
      </c>
      <c r="E9" s="10" t="s">
        <v>10</v>
      </c>
      <c r="F9" s="10" t="s">
        <v>17</v>
      </c>
      <c r="G9" s="11" t="s">
        <v>37</v>
      </c>
      <c r="H9" s="10" t="s">
        <v>38</v>
      </c>
      <c r="I9" s="12" t="s">
        <v>14</v>
      </c>
    </row>
    <row r="10" spans="1:9" ht="12.75" x14ac:dyDescent="0.2">
      <c r="A10" s="3">
        <v>45832.435334016205</v>
      </c>
      <c r="B10" s="40">
        <v>9</v>
      </c>
      <c r="C10" s="4" t="s">
        <v>39</v>
      </c>
      <c r="D10" s="7" t="s">
        <v>34</v>
      </c>
      <c r="E10" s="7" t="s">
        <v>10</v>
      </c>
      <c r="F10" s="7" t="s">
        <v>17</v>
      </c>
      <c r="G10" s="8" t="s">
        <v>40</v>
      </c>
      <c r="H10" s="7" t="s">
        <v>41</v>
      </c>
      <c r="I10" s="9" t="s">
        <v>14</v>
      </c>
    </row>
    <row r="11" spans="1:9" ht="12.75" x14ac:dyDescent="0.2">
      <c r="A11" s="5">
        <v>45832.435465532406</v>
      </c>
      <c r="B11" s="41">
        <v>10</v>
      </c>
      <c r="C11" s="6" t="s">
        <v>42</v>
      </c>
      <c r="D11" s="10" t="s">
        <v>43</v>
      </c>
      <c r="E11" s="10" t="s">
        <v>10</v>
      </c>
      <c r="F11" s="10" t="s">
        <v>11</v>
      </c>
      <c r="G11" s="10"/>
      <c r="H11" s="10"/>
      <c r="I11" s="12" t="s">
        <v>14</v>
      </c>
    </row>
    <row r="12" spans="1:9" ht="12.75" x14ac:dyDescent="0.2">
      <c r="A12" s="3">
        <v>45832.435900856479</v>
      </c>
      <c r="B12" s="40">
        <v>11</v>
      </c>
      <c r="C12" s="4" t="s">
        <v>44</v>
      </c>
      <c r="D12" s="7" t="s">
        <v>24</v>
      </c>
      <c r="E12" s="7" t="s">
        <v>45</v>
      </c>
      <c r="F12" s="7" t="s">
        <v>17</v>
      </c>
      <c r="G12" s="8" t="s">
        <v>46</v>
      </c>
      <c r="H12" s="7" t="s">
        <v>47</v>
      </c>
      <c r="I12" s="9" t="s">
        <v>14</v>
      </c>
    </row>
    <row r="13" spans="1:9" ht="12.75" x14ac:dyDescent="0.2">
      <c r="A13" s="5">
        <v>45832.435935729169</v>
      </c>
      <c r="B13" s="41">
        <v>12</v>
      </c>
      <c r="C13" s="6" t="s">
        <v>48</v>
      </c>
      <c r="D13" s="10" t="s">
        <v>9</v>
      </c>
      <c r="E13" s="10" t="s">
        <v>10</v>
      </c>
      <c r="F13" s="10" t="s">
        <v>11</v>
      </c>
      <c r="G13" s="11" t="s">
        <v>49</v>
      </c>
      <c r="H13" s="10" t="s">
        <v>50</v>
      </c>
      <c r="I13" s="12" t="s">
        <v>14</v>
      </c>
    </row>
    <row r="14" spans="1:9" ht="12.75" x14ac:dyDescent="0.2">
      <c r="A14" s="3">
        <v>45832.435966145829</v>
      </c>
      <c r="B14" s="40">
        <v>13</v>
      </c>
      <c r="C14" s="4" t="s">
        <v>51</v>
      </c>
      <c r="D14" s="7" t="s">
        <v>9</v>
      </c>
      <c r="E14" s="7" t="s">
        <v>10</v>
      </c>
      <c r="F14" s="7" t="s">
        <v>11</v>
      </c>
      <c r="G14" s="8" t="s">
        <v>52</v>
      </c>
      <c r="H14" s="7" t="s">
        <v>53</v>
      </c>
      <c r="I14" s="9" t="s">
        <v>14</v>
      </c>
    </row>
    <row r="15" spans="1:9" ht="12.75" x14ac:dyDescent="0.2">
      <c r="A15" s="5">
        <v>45832.436670729163</v>
      </c>
      <c r="B15" s="41">
        <v>14</v>
      </c>
      <c r="C15" s="6" t="s">
        <v>54</v>
      </c>
      <c r="D15" s="10" t="s">
        <v>9</v>
      </c>
      <c r="E15" s="10" t="s">
        <v>10</v>
      </c>
      <c r="F15" s="10" t="s">
        <v>17</v>
      </c>
      <c r="G15" s="11" t="s">
        <v>55</v>
      </c>
      <c r="H15" s="10" t="s">
        <v>56</v>
      </c>
      <c r="I15" s="12" t="s">
        <v>14</v>
      </c>
    </row>
    <row r="16" spans="1:9" ht="12.75" x14ac:dyDescent="0.2">
      <c r="A16" s="3">
        <v>45832.43730553241</v>
      </c>
      <c r="B16" s="40">
        <v>15</v>
      </c>
      <c r="C16" s="4" t="s">
        <v>57</v>
      </c>
      <c r="D16" s="7" t="s">
        <v>9</v>
      </c>
      <c r="E16" s="7" t="s">
        <v>10</v>
      </c>
      <c r="F16" s="7" t="s">
        <v>11</v>
      </c>
      <c r="G16" s="8" t="s">
        <v>58</v>
      </c>
      <c r="H16" s="7" t="s">
        <v>59</v>
      </c>
      <c r="I16" s="9" t="s">
        <v>14</v>
      </c>
    </row>
    <row r="17" spans="1:9" ht="12.75" x14ac:dyDescent="0.2">
      <c r="A17" s="5">
        <v>45832.439045960651</v>
      </c>
      <c r="B17" s="41">
        <v>16</v>
      </c>
      <c r="C17" s="6" t="s">
        <v>60</v>
      </c>
      <c r="D17" s="10" t="s">
        <v>24</v>
      </c>
      <c r="E17" s="10" t="s">
        <v>10</v>
      </c>
      <c r="F17" s="10" t="s">
        <v>17</v>
      </c>
      <c r="G17" s="11" t="s">
        <v>61</v>
      </c>
      <c r="H17" s="10" t="s">
        <v>62</v>
      </c>
      <c r="I17" s="12" t="s">
        <v>14</v>
      </c>
    </row>
    <row r="18" spans="1:9" ht="12.75" x14ac:dyDescent="0.2">
      <c r="A18" s="3">
        <v>45832.439698194445</v>
      </c>
      <c r="B18" s="40">
        <v>17</v>
      </c>
      <c r="C18" s="4" t="s">
        <v>63</v>
      </c>
      <c r="D18" s="7" t="s">
        <v>34</v>
      </c>
      <c r="E18" s="7" t="s">
        <v>10</v>
      </c>
      <c r="F18" s="7" t="s">
        <v>11</v>
      </c>
      <c r="G18" s="8" t="s">
        <v>64</v>
      </c>
      <c r="H18" s="7" t="s">
        <v>65</v>
      </c>
      <c r="I18" s="9" t="s">
        <v>14</v>
      </c>
    </row>
    <row r="19" spans="1:9" ht="12.75" x14ac:dyDescent="0.2">
      <c r="A19" s="5">
        <v>45832.439790983801</v>
      </c>
      <c r="B19" s="41">
        <v>18</v>
      </c>
      <c r="C19" s="6" t="s">
        <v>66</v>
      </c>
      <c r="D19" s="10" t="s">
        <v>9</v>
      </c>
      <c r="E19" s="10" t="s">
        <v>10</v>
      </c>
      <c r="F19" s="10" t="s">
        <v>17</v>
      </c>
      <c r="G19" s="11" t="s">
        <v>67</v>
      </c>
      <c r="H19" s="10" t="s">
        <v>68</v>
      </c>
      <c r="I19" s="12" t="s">
        <v>14</v>
      </c>
    </row>
    <row r="20" spans="1:9" ht="12.75" x14ac:dyDescent="0.2">
      <c r="A20" s="3">
        <v>45832.440225347222</v>
      </c>
      <c r="B20" s="40">
        <v>19</v>
      </c>
      <c r="C20" s="4" t="s">
        <v>69</v>
      </c>
      <c r="D20" s="7" t="s">
        <v>9</v>
      </c>
      <c r="E20" s="7" t="s">
        <v>10</v>
      </c>
      <c r="F20" s="7" t="s">
        <v>11</v>
      </c>
      <c r="G20" s="8" t="s">
        <v>70</v>
      </c>
      <c r="H20" s="7" t="s">
        <v>71</v>
      </c>
      <c r="I20" s="9" t="s">
        <v>14</v>
      </c>
    </row>
    <row r="21" spans="1:9" ht="12.75" x14ac:dyDescent="0.2">
      <c r="A21" s="5">
        <v>45832.440296134257</v>
      </c>
      <c r="B21" s="41">
        <v>20</v>
      </c>
      <c r="C21" s="6" t="s">
        <v>72</v>
      </c>
      <c r="D21" s="10" t="s">
        <v>9</v>
      </c>
      <c r="E21" s="10" t="s">
        <v>10</v>
      </c>
      <c r="F21" s="10" t="s">
        <v>17</v>
      </c>
      <c r="G21" s="11" t="s">
        <v>73</v>
      </c>
      <c r="H21" s="10" t="s">
        <v>74</v>
      </c>
      <c r="I21" s="12" t="s">
        <v>14</v>
      </c>
    </row>
    <row r="22" spans="1:9" ht="12.75" x14ac:dyDescent="0.2">
      <c r="A22" s="3">
        <v>45832.440568101854</v>
      </c>
      <c r="B22" s="40">
        <v>21</v>
      </c>
      <c r="C22" s="4" t="s">
        <v>75</v>
      </c>
      <c r="D22" s="7" t="s">
        <v>24</v>
      </c>
      <c r="E22" s="7" t="s">
        <v>10</v>
      </c>
      <c r="F22" s="7" t="s">
        <v>17</v>
      </c>
      <c r="G22" s="8" t="s">
        <v>76</v>
      </c>
      <c r="H22" s="7" t="s">
        <v>77</v>
      </c>
      <c r="I22" s="9" t="s">
        <v>14</v>
      </c>
    </row>
    <row r="23" spans="1:9" ht="12.75" x14ac:dyDescent="0.2">
      <c r="A23" s="5">
        <v>45832.440818703704</v>
      </c>
      <c r="B23" s="41">
        <v>22</v>
      </c>
      <c r="C23" s="6" t="s">
        <v>78</v>
      </c>
      <c r="D23" s="10" t="s">
        <v>9</v>
      </c>
      <c r="E23" s="10" t="s">
        <v>10</v>
      </c>
      <c r="F23" s="10" t="s">
        <v>17</v>
      </c>
      <c r="G23" s="10">
        <v>986748560</v>
      </c>
      <c r="H23" s="10" t="s">
        <v>79</v>
      </c>
      <c r="I23" s="12" t="s">
        <v>14</v>
      </c>
    </row>
    <row r="24" spans="1:9" ht="12.75" x14ac:dyDescent="0.2">
      <c r="A24" s="3">
        <v>45832.441155868059</v>
      </c>
      <c r="B24" s="40">
        <v>23</v>
      </c>
      <c r="C24" s="4" t="s">
        <v>80</v>
      </c>
      <c r="D24" s="7" t="s">
        <v>24</v>
      </c>
      <c r="E24" s="7" t="s">
        <v>10</v>
      </c>
      <c r="F24" s="7" t="s">
        <v>17</v>
      </c>
      <c r="G24" s="8" t="s">
        <v>81</v>
      </c>
      <c r="H24" s="7" t="s">
        <v>82</v>
      </c>
      <c r="I24" s="9" t="s">
        <v>14</v>
      </c>
    </row>
    <row r="25" spans="1:9" ht="12.75" x14ac:dyDescent="0.2">
      <c r="A25" s="5">
        <v>45832.441731851854</v>
      </c>
      <c r="B25" s="41">
        <v>24</v>
      </c>
      <c r="C25" s="6" t="s">
        <v>83</v>
      </c>
      <c r="D25" s="10" t="s">
        <v>24</v>
      </c>
      <c r="E25" s="10" t="s">
        <v>10</v>
      </c>
      <c r="F25" s="10" t="s">
        <v>11</v>
      </c>
      <c r="G25" s="10"/>
      <c r="H25" s="10"/>
      <c r="I25" s="12" t="s">
        <v>14</v>
      </c>
    </row>
    <row r="26" spans="1:9" ht="12.75" x14ac:dyDescent="0.2">
      <c r="A26" s="3">
        <v>45832.44216726852</v>
      </c>
      <c r="B26" s="40">
        <v>25</v>
      </c>
      <c r="C26" s="4" t="s">
        <v>84</v>
      </c>
      <c r="D26" s="7" t="s">
        <v>24</v>
      </c>
      <c r="E26" s="7" t="s">
        <v>10</v>
      </c>
      <c r="F26" s="7" t="s">
        <v>17</v>
      </c>
      <c r="G26" s="8" t="s">
        <v>85</v>
      </c>
      <c r="H26" s="7" t="s">
        <v>86</v>
      </c>
      <c r="I26" s="9" t="s">
        <v>14</v>
      </c>
    </row>
    <row r="27" spans="1:9" ht="12.75" x14ac:dyDescent="0.2">
      <c r="A27" s="5">
        <v>45832.443342430561</v>
      </c>
      <c r="B27" s="41">
        <v>26</v>
      </c>
      <c r="C27" s="6" t="s">
        <v>87</v>
      </c>
      <c r="D27" s="10" t="s">
        <v>24</v>
      </c>
      <c r="E27" s="10" t="s">
        <v>10</v>
      </c>
      <c r="F27" s="10" t="s">
        <v>17</v>
      </c>
      <c r="G27" s="11" t="s">
        <v>88</v>
      </c>
      <c r="H27" s="10" t="s">
        <v>89</v>
      </c>
      <c r="I27" s="12" t="s">
        <v>14</v>
      </c>
    </row>
    <row r="28" spans="1:9" ht="12.75" x14ac:dyDescent="0.2">
      <c r="A28" s="3">
        <v>45832.444253124995</v>
      </c>
      <c r="B28" s="40">
        <v>27</v>
      </c>
      <c r="C28" s="4" t="s">
        <v>90</v>
      </c>
      <c r="D28" s="7" t="s">
        <v>24</v>
      </c>
      <c r="E28" s="7" t="s">
        <v>10</v>
      </c>
      <c r="F28" s="7" t="s">
        <v>17</v>
      </c>
      <c r="G28" s="7"/>
      <c r="H28" s="7"/>
      <c r="I28" s="9" t="s">
        <v>14</v>
      </c>
    </row>
    <row r="29" spans="1:9" ht="12.75" x14ac:dyDescent="0.2">
      <c r="A29" s="5">
        <v>45832.444673344908</v>
      </c>
      <c r="B29" s="41">
        <v>28</v>
      </c>
      <c r="C29" s="6" t="s">
        <v>91</v>
      </c>
      <c r="D29" s="10" t="s">
        <v>34</v>
      </c>
      <c r="E29" s="10" t="s">
        <v>10</v>
      </c>
      <c r="F29" s="10" t="s">
        <v>11</v>
      </c>
      <c r="G29" s="11" t="s">
        <v>92</v>
      </c>
      <c r="H29" s="10" t="s">
        <v>93</v>
      </c>
      <c r="I29" s="12" t="s">
        <v>14</v>
      </c>
    </row>
    <row r="30" spans="1:9" ht="12.75" x14ac:dyDescent="0.2">
      <c r="A30" s="3">
        <v>45832.444922430557</v>
      </c>
      <c r="B30" s="40">
        <v>29</v>
      </c>
      <c r="C30" s="4" t="s">
        <v>94</v>
      </c>
      <c r="D30" s="7" t="s">
        <v>34</v>
      </c>
      <c r="E30" s="7" t="s">
        <v>10</v>
      </c>
      <c r="F30" s="7" t="s">
        <v>17</v>
      </c>
      <c r="G30" s="8" t="s">
        <v>95</v>
      </c>
      <c r="H30" s="7" t="s">
        <v>96</v>
      </c>
      <c r="I30" s="9" t="s">
        <v>14</v>
      </c>
    </row>
    <row r="31" spans="1:9" ht="12.75" x14ac:dyDescent="0.2">
      <c r="A31" s="5">
        <v>45832.444931550926</v>
      </c>
      <c r="B31" s="41">
        <v>30</v>
      </c>
      <c r="C31" s="6" t="s">
        <v>97</v>
      </c>
      <c r="D31" s="10" t="s">
        <v>24</v>
      </c>
      <c r="E31" s="10" t="s">
        <v>10</v>
      </c>
      <c r="F31" s="10" t="s">
        <v>17</v>
      </c>
      <c r="G31" s="11" t="s">
        <v>98</v>
      </c>
      <c r="H31" s="10" t="s">
        <v>99</v>
      </c>
      <c r="I31" s="12" t="s">
        <v>14</v>
      </c>
    </row>
    <row r="32" spans="1:9" ht="12.75" x14ac:dyDescent="0.2">
      <c r="A32" s="3">
        <v>45832.445601631945</v>
      </c>
      <c r="B32" s="40">
        <v>31</v>
      </c>
      <c r="C32" s="4" t="s">
        <v>100</v>
      </c>
      <c r="D32" s="7" t="s">
        <v>34</v>
      </c>
      <c r="E32" s="7" t="s">
        <v>10</v>
      </c>
      <c r="F32" s="7" t="s">
        <v>17</v>
      </c>
      <c r="G32" s="8" t="s">
        <v>101</v>
      </c>
      <c r="H32" s="7" t="s">
        <v>102</v>
      </c>
      <c r="I32" s="9" t="s">
        <v>14</v>
      </c>
    </row>
    <row r="33" spans="1:9" ht="12.75" x14ac:dyDescent="0.2">
      <c r="A33" s="5">
        <v>45832.445843680558</v>
      </c>
      <c r="B33" s="41">
        <v>32</v>
      </c>
      <c r="C33" s="6" t="s">
        <v>103</v>
      </c>
      <c r="D33" s="10" t="s">
        <v>34</v>
      </c>
      <c r="E33" s="10" t="s">
        <v>10</v>
      </c>
      <c r="F33" s="10" t="s">
        <v>17</v>
      </c>
      <c r="G33" s="10">
        <v>969054187</v>
      </c>
      <c r="H33" s="10" t="s">
        <v>104</v>
      </c>
      <c r="I33" s="12" t="s">
        <v>14</v>
      </c>
    </row>
    <row r="34" spans="1:9" ht="12.75" x14ac:dyDescent="0.2">
      <c r="A34" s="3">
        <v>45832.44716689815</v>
      </c>
      <c r="B34" s="40">
        <v>33</v>
      </c>
      <c r="C34" s="4" t="s">
        <v>105</v>
      </c>
      <c r="D34" s="7" t="s">
        <v>106</v>
      </c>
      <c r="E34" s="7" t="s">
        <v>10</v>
      </c>
      <c r="F34" s="7" t="s">
        <v>17</v>
      </c>
      <c r="G34" s="7">
        <v>3935700</v>
      </c>
      <c r="H34" s="7" t="s">
        <v>107</v>
      </c>
      <c r="I34" s="9" t="s">
        <v>14</v>
      </c>
    </row>
    <row r="35" spans="1:9" ht="12.75" x14ac:dyDescent="0.2">
      <c r="A35" s="5">
        <v>45832.448378298606</v>
      </c>
      <c r="B35" s="41">
        <v>34</v>
      </c>
      <c r="C35" s="6" t="s">
        <v>108</v>
      </c>
      <c r="D35" s="10" t="s">
        <v>34</v>
      </c>
      <c r="E35" s="10" t="s">
        <v>10</v>
      </c>
      <c r="F35" s="10" t="s">
        <v>17</v>
      </c>
      <c r="G35" s="11" t="s">
        <v>109</v>
      </c>
      <c r="H35" s="10" t="s">
        <v>110</v>
      </c>
      <c r="I35" s="12" t="s">
        <v>14</v>
      </c>
    </row>
    <row r="36" spans="1:9" ht="12.75" x14ac:dyDescent="0.2">
      <c r="A36" s="3">
        <v>45832.449340752311</v>
      </c>
      <c r="B36" s="40">
        <v>35</v>
      </c>
      <c r="C36" s="4" t="s">
        <v>111</v>
      </c>
      <c r="D36" s="7" t="s">
        <v>9</v>
      </c>
      <c r="E36" s="7" t="s">
        <v>10</v>
      </c>
      <c r="F36" s="7" t="s">
        <v>11</v>
      </c>
      <c r="G36" s="8" t="s">
        <v>112</v>
      </c>
      <c r="H36" s="7" t="s">
        <v>113</v>
      </c>
      <c r="I36" s="9" t="s">
        <v>14</v>
      </c>
    </row>
    <row r="37" spans="1:9" ht="12.75" x14ac:dyDescent="0.2">
      <c r="A37" s="5">
        <v>45832.450151134261</v>
      </c>
      <c r="B37" s="41">
        <v>36</v>
      </c>
      <c r="C37" s="6" t="s">
        <v>114</v>
      </c>
      <c r="D37" s="10" t="s">
        <v>106</v>
      </c>
      <c r="E37" s="10" t="s">
        <v>115</v>
      </c>
      <c r="F37" s="10" t="s">
        <v>11</v>
      </c>
      <c r="G37" s="11" t="s">
        <v>116</v>
      </c>
      <c r="H37" s="10" t="s">
        <v>117</v>
      </c>
      <c r="I37" s="12" t="s">
        <v>14</v>
      </c>
    </row>
    <row r="38" spans="1:9" ht="12.75" x14ac:dyDescent="0.2">
      <c r="A38" s="3">
        <v>45832.451496319445</v>
      </c>
      <c r="B38" s="40">
        <v>37</v>
      </c>
      <c r="C38" s="4" t="s">
        <v>118</v>
      </c>
      <c r="D38" s="7" t="s">
        <v>34</v>
      </c>
      <c r="E38" s="7" t="s">
        <v>10</v>
      </c>
      <c r="F38" s="7" t="s">
        <v>17</v>
      </c>
      <c r="G38" s="8" t="s">
        <v>119</v>
      </c>
      <c r="H38" s="7" t="s">
        <v>120</v>
      </c>
      <c r="I38" s="9" t="s">
        <v>14</v>
      </c>
    </row>
    <row r="39" spans="1:9" ht="12.75" x14ac:dyDescent="0.2">
      <c r="A39" s="5">
        <v>45832.45206329861</v>
      </c>
      <c r="B39" s="41">
        <v>38</v>
      </c>
      <c r="C39" s="6" t="s">
        <v>121</v>
      </c>
      <c r="D39" s="10" t="s">
        <v>34</v>
      </c>
      <c r="E39" s="10" t="s">
        <v>10</v>
      </c>
      <c r="F39" s="10" t="s">
        <v>11</v>
      </c>
      <c r="G39" s="10"/>
      <c r="H39" s="10"/>
      <c r="I39" s="12" t="s">
        <v>14</v>
      </c>
    </row>
    <row r="40" spans="1:9" ht="12.75" x14ac:dyDescent="0.2">
      <c r="A40" s="3">
        <v>45832.454531284719</v>
      </c>
      <c r="B40" s="40">
        <v>39</v>
      </c>
      <c r="C40" s="4" t="s">
        <v>122</v>
      </c>
      <c r="D40" s="7" t="s">
        <v>24</v>
      </c>
      <c r="E40" s="7" t="s">
        <v>45</v>
      </c>
      <c r="F40" s="7" t="s">
        <v>17</v>
      </c>
      <c r="G40" s="8" t="s">
        <v>123</v>
      </c>
      <c r="H40" s="7" t="s">
        <v>124</v>
      </c>
      <c r="I40" s="9" t="s">
        <v>14</v>
      </c>
    </row>
    <row r="41" spans="1:9" ht="12.75" x14ac:dyDescent="0.2">
      <c r="A41" s="13">
        <v>45832.460469976853</v>
      </c>
      <c r="B41" s="41">
        <v>40</v>
      </c>
      <c r="C41" s="14" t="s">
        <v>125</v>
      </c>
      <c r="D41" s="15" t="s">
        <v>24</v>
      </c>
      <c r="E41" s="15" t="s">
        <v>30</v>
      </c>
      <c r="F41" s="15" t="s">
        <v>11</v>
      </c>
      <c r="G41" s="16" t="s">
        <v>126</v>
      </c>
      <c r="H41" s="15" t="s">
        <v>127</v>
      </c>
      <c r="I41" s="17" t="s">
        <v>14</v>
      </c>
    </row>
  </sheetData>
  <pageMargins left="0.22" right="0.2" top="0.13" bottom="0.13" header="0.13" footer="0.3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7"/>
  <sheetViews>
    <sheetView workbookViewId="0">
      <selection activeCell="G8" sqref="G8"/>
    </sheetView>
  </sheetViews>
  <sheetFormatPr baseColWidth="10" defaultRowHeight="12.75" x14ac:dyDescent="0.2"/>
  <sheetData>
    <row r="3" spans="1:4" ht="25.5" x14ac:dyDescent="0.2">
      <c r="A3" s="31" t="s">
        <v>3</v>
      </c>
      <c r="B3" s="31" t="s">
        <v>132</v>
      </c>
      <c r="C3" s="31" t="s">
        <v>133</v>
      </c>
      <c r="D3" s="31" t="s">
        <v>135</v>
      </c>
    </row>
    <row r="4" spans="1:4" x14ac:dyDescent="0.2">
      <c r="A4" s="32" t="s">
        <v>115</v>
      </c>
      <c r="B4" s="33">
        <v>1</v>
      </c>
      <c r="C4" s="33"/>
      <c r="D4" s="33">
        <f>+B4+C4</f>
        <v>1</v>
      </c>
    </row>
    <row r="5" spans="1:4" x14ac:dyDescent="0.2">
      <c r="A5" s="32" t="s">
        <v>10</v>
      </c>
      <c r="B5" s="33">
        <v>35</v>
      </c>
      <c r="C5" s="33">
        <f>16+13+17+12+13+8+8+3</f>
        <v>90</v>
      </c>
      <c r="D5" s="33">
        <f t="shared" ref="D5:D7" si="0">+B5+C5</f>
        <v>125</v>
      </c>
    </row>
    <row r="6" spans="1:4" x14ac:dyDescent="0.2">
      <c r="A6" s="35" t="s">
        <v>45</v>
      </c>
      <c r="B6" s="36">
        <v>2</v>
      </c>
      <c r="C6" s="36">
        <f>1+4+5+4+1+1+3</f>
        <v>19</v>
      </c>
      <c r="D6" s="36">
        <f t="shared" si="0"/>
        <v>21</v>
      </c>
    </row>
    <row r="7" spans="1:4" x14ac:dyDescent="0.2">
      <c r="A7" s="32" t="s">
        <v>30</v>
      </c>
      <c r="B7" s="33">
        <v>2</v>
      </c>
      <c r="C7" s="33">
        <v>1</v>
      </c>
      <c r="D7" s="33">
        <f t="shared" si="0"/>
        <v>3</v>
      </c>
    </row>
    <row r="8" spans="1:4" x14ac:dyDescent="0.2">
      <c r="A8" s="37" t="s">
        <v>134</v>
      </c>
      <c r="B8" s="38">
        <f>+SUM(B4:B7)</f>
        <v>40</v>
      </c>
      <c r="C8" s="38">
        <f>+SUM(C4:C7)</f>
        <v>110</v>
      </c>
      <c r="D8" s="38">
        <f>+SUM(D4:D7)</f>
        <v>150</v>
      </c>
    </row>
    <row r="14" spans="1:4" ht="25.5" x14ac:dyDescent="0.2">
      <c r="A14" s="31" t="s">
        <v>4</v>
      </c>
      <c r="B14" s="31" t="s">
        <v>132</v>
      </c>
      <c r="C14" s="31" t="s">
        <v>133</v>
      </c>
      <c r="D14" s="31" t="s">
        <v>135</v>
      </c>
    </row>
    <row r="15" spans="1:4" x14ac:dyDescent="0.2">
      <c r="A15" s="32" t="s">
        <v>17</v>
      </c>
      <c r="B15" s="33">
        <v>26</v>
      </c>
      <c r="C15" s="34">
        <f>18+10+13+9+8+6+2+3</f>
        <v>69</v>
      </c>
      <c r="D15" s="34">
        <f>+SUM(B15:C15)</f>
        <v>95</v>
      </c>
    </row>
    <row r="16" spans="1:4" x14ac:dyDescent="0.2">
      <c r="A16" s="32" t="s">
        <v>11</v>
      </c>
      <c r="B16" s="33">
        <v>14</v>
      </c>
      <c r="C16" s="34">
        <f>7+4+7+7+4+5+3</f>
        <v>37</v>
      </c>
      <c r="D16" s="34">
        <f>+SUM(B16:C16)</f>
        <v>51</v>
      </c>
    </row>
    <row r="17" spans="1:4" x14ac:dyDescent="0.2">
      <c r="A17" s="32" t="s">
        <v>134</v>
      </c>
      <c r="B17" s="33">
        <f>+SUM(B15:B16)</f>
        <v>40</v>
      </c>
      <c r="C17" s="34">
        <f t="shared" ref="C17:D17" si="1">+SUM(C15:C16)</f>
        <v>106</v>
      </c>
      <c r="D17" s="34">
        <f t="shared" si="1"/>
        <v>146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Respuestas de formulario 1</vt:lpstr>
      <vt:lpstr>tabulación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velasco Karla Gabriela</dc:creator>
  <cp:lastModifiedBy>KGRAMIREZ</cp:lastModifiedBy>
  <cp:lastPrinted>2025-06-26T20:52:13Z</cp:lastPrinted>
  <dcterms:created xsi:type="dcterms:W3CDTF">2025-06-24T18:04:52Z</dcterms:created>
  <dcterms:modified xsi:type="dcterms:W3CDTF">2025-06-26T20:52:31Z</dcterms:modified>
</cp:coreProperties>
</file>